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Delphine\Dropbox\0 Maths\Calcul mental\"/>
    </mc:Choice>
  </mc:AlternateContent>
  <xr:revisionPtr revIDLastSave="0" documentId="13_ncr:40009_{2DA14D0B-54CB-48B8-859E-F73D97BC1C72}" xr6:coauthVersionLast="46" xr6:coauthVersionMax="46" xr10:uidLastSave="{00000000-0000-0000-0000-000000000000}"/>
  <bookViews>
    <workbookView xWindow="-120" yWindow="-120" windowWidth="20730" windowHeight="11760"/>
  </bookViews>
  <sheets>
    <sheet name="Grand test" sheetId="1" r:id="rId1"/>
    <sheet name="Période 1" sheetId="2" r:id="rId2"/>
    <sheet name="Période 2" sheetId="12" r:id="rId3"/>
    <sheet name="Période 3" sheetId="4" r:id="rId4"/>
    <sheet name="Période 4" sheetId="5" r:id="rId5"/>
    <sheet name="Période 5" sheetId="6" r:id="rId6"/>
  </sheets>
  <calcPr calcId="181029"/>
</workbook>
</file>

<file path=xl/calcChain.xml><?xml version="1.0" encoding="utf-8"?>
<calcChain xmlns="http://schemas.openxmlformats.org/spreadsheetml/2006/main">
  <c r="R30" i="12" l="1"/>
  <c r="O30" i="12"/>
  <c r="H30" i="12"/>
  <c r="N30" i="12"/>
  <c r="B30" i="12" s="1"/>
  <c r="R29" i="12"/>
  <c r="K29" i="12" s="1"/>
  <c r="Q29" i="12"/>
  <c r="O29" i="12"/>
  <c r="N29" i="12"/>
  <c r="R28" i="12"/>
  <c r="Q28" i="12"/>
  <c r="N28" i="12"/>
  <c r="Q27" i="12"/>
  <c r="E27" i="12" s="1"/>
  <c r="O27" i="12"/>
  <c r="H27" i="12" s="1"/>
  <c r="N27" i="12"/>
  <c r="B27" i="12" s="1"/>
  <c r="R26" i="12"/>
  <c r="E26" i="12" s="1"/>
  <c r="Q26" i="12"/>
  <c r="N26" i="12"/>
  <c r="H26" i="12"/>
  <c r="Q25" i="12"/>
  <c r="K25" i="12" s="1"/>
  <c r="O25" i="12"/>
  <c r="O24" i="12"/>
  <c r="N24" i="12"/>
  <c r="R23" i="12"/>
  <c r="K23" i="12" s="1"/>
  <c r="Q23" i="12"/>
  <c r="E23" i="12" s="1"/>
  <c r="O23" i="12"/>
  <c r="N23" i="12"/>
  <c r="B23" i="12" s="1"/>
  <c r="R22" i="12"/>
  <c r="Q22" i="12"/>
  <c r="O22" i="12"/>
  <c r="N22" i="12"/>
  <c r="B22" i="12" s="1"/>
  <c r="R21" i="12"/>
  <c r="K21" i="12" s="1"/>
  <c r="Q21" i="12"/>
  <c r="E21" i="12" s="1"/>
  <c r="O21" i="12"/>
  <c r="H21" i="12"/>
  <c r="N21" i="12"/>
  <c r="R20" i="12"/>
  <c r="Q20" i="12"/>
  <c r="N20" i="12"/>
  <c r="Q19" i="12"/>
  <c r="K19" i="12" s="1"/>
  <c r="O18" i="12"/>
  <c r="H18" i="12" s="1"/>
  <c r="N18" i="12"/>
  <c r="R17" i="12"/>
  <c r="K17" i="12" s="1"/>
  <c r="Q17" i="12"/>
  <c r="N17" i="12"/>
  <c r="B17" i="12" s="1"/>
  <c r="Q16" i="12"/>
  <c r="K16" i="12"/>
  <c r="N16" i="12"/>
  <c r="H16" i="12" s="1"/>
  <c r="R15" i="12"/>
  <c r="K15" i="12" s="1"/>
  <c r="Q15" i="12"/>
  <c r="O15" i="12"/>
  <c r="H15" i="12" s="1"/>
  <c r="N15" i="12"/>
  <c r="Q14" i="12"/>
  <c r="E14" i="12" s="1"/>
  <c r="N14" i="12"/>
  <c r="B14" i="12" s="1"/>
  <c r="H14" i="12"/>
  <c r="Q13" i="12"/>
  <c r="K13" i="12" s="1"/>
  <c r="O12" i="12"/>
  <c r="H12" i="12"/>
  <c r="N12" i="12"/>
  <c r="B12" i="12" s="1"/>
  <c r="R11" i="12"/>
  <c r="Q11" i="12"/>
  <c r="N11" i="12"/>
  <c r="Q10" i="12"/>
  <c r="K10" i="12" s="1"/>
  <c r="O10" i="12"/>
  <c r="N10" i="12"/>
  <c r="Q9" i="12"/>
  <c r="K9" i="12" s="1"/>
  <c r="O9" i="12"/>
  <c r="H9" i="12" s="1"/>
  <c r="N9" i="12"/>
  <c r="R8" i="12"/>
  <c r="Q8" i="12"/>
  <c r="E8" i="12" s="1"/>
  <c r="N8" i="12"/>
  <c r="H8" i="12" s="1"/>
  <c r="R7" i="12"/>
  <c r="Q7" i="12"/>
  <c r="N7" i="12"/>
  <c r="Q24" i="12" s="1"/>
  <c r="O6" i="12"/>
  <c r="H6" i="12" s="1"/>
  <c r="N6" i="12"/>
  <c r="M1" i="12"/>
  <c r="L1" i="12" s="1"/>
  <c r="N10" i="6"/>
  <c r="B10" i="6" s="1"/>
  <c r="N1" i="1"/>
  <c r="L1" i="1" s="1"/>
  <c r="H2" i="1" s="1"/>
  <c r="A2" i="1"/>
  <c r="N6" i="1"/>
  <c r="O6" i="1"/>
  <c r="H6" i="1" s="1"/>
  <c r="Q6" i="1"/>
  <c r="R6" i="1"/>
  <c r="N7" i="1"/>
  <c r="H7" i="1" s="1"/>
  <c r="O7" i="1"/>
  <c r="P7" i="1"/>
  <c r="Q7" i="1"/>
  <c r="K7" i="1" s="1"/>
  <c r="N8" i="1"/>
  <c r="B8" i="1" s="1"/>
  <c r="Q8" i="1"/>
  <c r="K8" i="1" s="1"/>
  <c r="R8" i="1"/>
  <c r="N9" i="1"/>
  <c r="B9" i="1" s="1"/>
  <c r="Q9" i="1"/>
  <c r="E9" i="1" s="1"/>
  <c r="N10" i="1"/>
  <c r="B10" i="1" s="1"/>
  <c r="Q10" i="1"/>
  <c r="K10" i="1" s="1"/>
  <c r="O11" i="1"/>
  <c r="N11" i="1" s="1"/>
  <c r="H11" i="1" s="1"/>
  <c r="Q11" i="1"/>
  <c r="R11" i="1"/>
  <c r="K11" i="1" s="1"/>
  <c r="O12" i="1"/>
  <c r="N12" i="1" s="1"/>
  <c r="S12" i="1"/>
  <c r="Q12" i="1" s="1"/>
  <c r="N13" i="1"/>
  <c r="Q13" i="1"/>
  <c r="E13" i="1" s="1"/>
  <c r="R13" i="1"/>
  <c r="N14" i="1"/>
  <c r="O14" i="1"/>
  <c r="Q14" i="1"/>
  <c r="K14" i="1" s="1"/>
  <c r="N15" i="1"/>
  <c r="O15" i="1"/>
  <c r="Q15" i="1"/>
  <c r="E15" i="1" s="1"/>
  <c r="N16" i="1"/>
  <c r="H16" i="1" s="1"/>
  <c r="Q16" i="1"/>
  <c r="R16" i="1"/>
  <c r="N17" i="1"/>
  <c r="H17" i="1" s="1"/>
  <c r="R17" i="1"/>
  <c r="Q17" i="1" s="1"/>
  <c r="E17" i="1" s="1"/>
  <c r="N18" i="1"/>
  <c r="O18" i="1"/>
  <c r="Q18" i="1"/>
  <c r="E18" i="1" s="1"/>
  <c r="N19" i="1"/>
  <c r="H19" i="1" s="1"/>
  <c r="Q19" i="1"/>
  <c r="R19" i="1"/>
  <c r="N20" i="1"/>
  <c r="B20" i="1" s="1"/>
  <c r="O20" i="1"/>
  <c r="H20" i="1" s="1"/>
  <c r="Q20" i="1"/>
  <c r="N21" i="1"/>
  <c r="B21" i="1" s="1"/>
  <c r="Q21" i="1"/>
  <c r="E21" i="1" s="1"/>
  <c r="N22" i="1"/>
  <c r="H22" i="1" s="1"/>
  <c r="Q22" i="1"/>
  <c r="R22" i="1"/>
  <c r="K22" i="1"/>
  <c r="N23" i="1"/>
  <c r="H23" i="1" s="1"/>
  <c r="Q23" i="1"/>
  <c r="R23" i="1"/>
  <c r="N24" i="1"/>
  <c r="O24" i="1"/>
  <c r="Q24" i="1"/>
  <c r="K24" i="1" s="1"/>
  <c r="N25" i="1"/>
  <c r="O25" i="1"/>
  <c r="P25" i="1"/>
  <c r="R25" i="1"/>
  <c r="Q25" i="1" s="1"/>
  <c r="K25" i="1" s="1"/>
  <c r="N26" i="1"/>
  <c r="B26" i="1" s="1"/>
  <c r="Q26" i="1"/>
  <c r="K26" i="1" s="1"/>
  <c r="N27" i="1"/>
  <c r="H27" i="1" s="1"/>
  <c r="O27" i="1"/>
  <c r="Q27" i="1"/>
  <c r="N28" i="1"/>
  <c r="B28" i="1" s="1"/>
  <c r="Q28" i="1"/>
  <c r="R28" i="1"/>
  <c r="N29" i="1"/>
  <c r="B29" i="1" s="1"/>
  <c r="Q29" i="1"/>
  <c r="E29" i="1" s="1"/>
  <c r="R29" i="1"/>
  <c r="N30" i="1"/>
  <c r="O30" i="1"/>
  <c r="Q30" i="1"/>
  <c r="E30" i="1" s="1"/>
  <c r="N1" i="2"/>
  <c r="L1" i="2" s="1"/>
  <c r="N6" i="2"/>
  <c r="O6" i="2"/>
  <c r="Q6" i="2"/>
  <c r="E6" i="2" s="1"/>
  <c r="R6" i="2"/>
  <c r="N7" i="2"/>
  <c r="O7" i="2"/>
  <c r="Q7" i="2"/>
  <c r="R7" i="2"/>
  <c r="K7" i="2" s="1"/>
  <c r="N8" i="2"/>
  <c r="O8" i="2"/>
  <c r="R8" i="2"/>
  <c r="Q8" i="2"/>
  <c r="E8" i="2" s="1"/>
  <c r="N9" i="2"/>
  <c r="Q9" i="2"/>
  <c r="K9" i="2" s="1"/>
  <c r="N10" i="2"/>
  <c r="B10" i="2" s="1"/>
  <c r="Q10" i="2"/>
  <c r="E10" i="2" s="1"/>
  <c r="N11" i="2"/>
  <c r="O11" i="2"/>
  <c r="B11" i="2" s="1"/>
  <c r="Q11" i="2"/>
  <c r="E11" i="2" s="1"/>
  <c r="R11" i="2"/>
  <c r="N12" i="2"/>
  <c r="O12" i="2"/>
  <c r="B12" i="2" s="1"/>
  <c r="Q12" i="2"/>
  <c r="K12" i="2" s="1"/>
  <c r="R12" i="2"/>
  <c r="O13" i="2"/>
  <c r="N13" i="2"/>
  <c r="H13" i="2" s="1"/>
  <c r="Q13" i="2"/>
  <c r="E13" i="2" s="1"/>
  <c r="R13" i="2"/>
  <c r="N14" i="2"/>
  <c r="O14" i="2"/>
  <c r="H14" i="2" s="1"/>
  <c r="Q14" i="2"/>
  <c r="E14" i="2" s="1"/>
  <c r="R14" i="2"/>
  <c r="N15" i="2"/>
  <c r="O15" i="2"/>
  <c r="B15" i="2" s="1"/>
  <c r="Q15" i="2"/>
  <c r="E15" i="2" s="1"/>
  <c r="N16" i="2"/>
  <c r="R16" i="2"/>
  <c r="Q16" i="2" s="1"/>
  <c r="E16" i="2"/>
  <c r="N17" i="2"/>
  <c r="O17" i="2"/>
  <c r="Q17" i="2"/>
  <c r="R17" i="2"/>
  <c r="E17" i="2" s="1"/>
  <c r="N18" i="2"/>
  <c r="O18" i="2"/>
  <c r="Q18" i="2"/>
  <c r="E18" i="2"/>
  <c r="N19" i="2"/>
  <c r="O19" i="2"/>
  <c r="Q19" i="2"/>
  <c r="R19" i="2"/>
  <c r="E19" i="2" s="1"/>
  <c r="N20" i="2"/>
  <c r="H20" i="2" s="1"/>
  <c r="O20" i="2"/>
  <c r="Q20" i="2"/>
  <c r="R20" i="2"/>
  <c r="E20" i="2" s="1"/>
  <c r="O21" i="2"/>
  <c r="N21" i="2" s="1"/>
  <c r="Q21" i="2"/>
  <c r="E21" i="2" s="1"/>
  <c r="N22" i="2"/>
  <c r="H22" i="2" s="1"/>
  <c r="Q22" i="2"/>
  <c r="R22" i="2"/>
  <c r="N23" i="2"/>
  <c r="O23" i="2"/>
  <c r="H23" i="2" s="1"/>
  <c r="Q23" i="2"/>
  <c r="R23" i="2"/>
  <c r="N24" i="2"/>
  <c r="O24" i="2"/>
  <c r="Q24" i="2"/>
  <c r="R24" i="2"/>
  <c r="N25" i="2"/>
  <c r="O25" i="2"/>
  <c r="Q25" i="2"/>
  <c r="R25" i="2"/>
  <c r="N26" i="2"/>
  <c r="Q26" i="2"/>
  <c r="R26" i="2"/>
  <c r="N27" i="2"/>
  <c r="O27" i="2"/>
  <c r="Q27" i="2"/>
  <c r="N28" i="2"/>
  <c r="O28" i="2"/>
  <c r="R28" i="2"/>
  <c r="Q28" i="2" s="1"/>
  <c r="O29" i="2"/>
  <c r="N29" i="2" s="1"/>
  <c r="Q29" i="2"/>
  <c r="K29" i="2" s="1"/>
  <c r="R29" i="2"/>
  <c r="N30" i="2"/>
  <c r="O30" i="2"/>
  <c r="Q30" i="2"/>
  <c r="R30" i="2"/>
  <c r="K30" i="2" s="1"/>
  <c r="N1" i="4"/>
  <c r="L1" i="4" s="1"/>
  <c r="N6" i="4"/>
  <c r="O6" i="4"/>
  <c r="H6" i="4" s="1"/>
  <c r="Q6" i="4"/>
  <c r="K6" i="4" s="1"/>
  <c r="N7" i="4"/>
  <c r="B7" i="4" s="1"/>
  <c r="Q7" i="4"/>
  <c r="N8" i="4"/>
  <c r="O8" i="4"/>
  <c r="Q8" i="4"/>
  <c r="E8" i="4" s="1"/>
  <c r="R8" i="4"/>
  <c r="N9" i="4"/>
  <c r="B9" i="4" s="1"/>
  <c r="Q9" i="4"/>
  <c r="K9" i="4" s="1"/>
  <c r="N10" i="4"/>
  <c r="B10" i="4" s="1"/>
  <c r="Q10" i="4"/>
  <c r="R10" i="4"/>
  <c r="N11" i="4"/>
  <c r="O11" i="4"/>
  <c r="Q11" i="4"/>
  <c r="R11" i="4"/>
  <c r="K11" i="4" s="1"/>
  <c r="N12" i="4"/>
  <c r="B12" i="4" s="1"/>
  <c r="O12" i="4"/>
  <c r="H12" i="4" s="1"/>
  <c r="Q12" i="4"/>
  <c r="N13" i="4"/>
  <c r="H13" i="4" s="1"/>
  <c r="Q13" i="4"/>
  <c r="R13" i="4"/>
  <c r="N14" i="4"/>
  <c r="Q14" i="4"/>
  <c r="K14" i="4" s="1"/>
  <c r="N15" i="4"/>
  <c r="O15" i="4"/>
  <c r="Q15" i="4"/>
  <c r="K15" i="4" s="1"/>
  <c r="N16" i="4"/>
  <c r="B16" i="4" s="1"/>
  <c r="Q16" i="4"/>
  <c r="N17" i="4"/>
  <c r="O17" i="4"/>
  <c r="Q17" i="4"/>
  <c r="R17" i="4"/>
  <c r="K17" i="4" s="1"/>
  <c r="N18" i="4"/>
  <c r="O18" i="4"/>
  <c r="H18" i="4" s="1"/>
  <c r="Q18" i="4"/>
  <c r="E18" i="4" s="1"/>
  <c r="N19" i="4"/>
  <c r="B19" i="4" s="1"/>
  <c r="Q19" i="4"/>
  <c r="R19" i="4"/>
  <c r="N20" i="4"/>
  <c r="O20" i="4"/>
  <c r="H20" i="4" s="1"/>
  <c r="Q20" i="4"/>
  <c r="E20" i="4" s="1"/>
  <c r="N21" i="4"/>
  <c r="Q21" i="4"/>
  <c r="N22" i="4"/>
  <c r="B22" i="4" s="1"/>
  <c r="Q22" i="4"/>
  <c r="E22" i="4" s="1"/>
  <c r="N23" i="4"/>
  <c r="O23" i="4"/>
  <c r="Q23" i="4"/>
  <c r="R23" i="4"/>
  <c r="K23" i="4" s="1"/>
  <c r="N24" i="4"/>
  <c r="O24" i="4"/>
  <c r="H24" i="4" s="1"/>
  <c r="Q24" i="4"/>
  <c r="K24" i="4" s="1"/>
  <c r="N25" i="4"/>
  <c r="H25" i="4"/>
  <c r="O25" i="4"/>
  <c r="Q25" i="4"/>
  <c r="K25" i="4" s="1"/>
  <c r="R25" i="4"/>
  <c r="N26" i="4"/>
  <c r="B26" i="4" s="1"/>
  <c r="Q26" i="4"/>
  <c r="N27" i="4"/>
  <c r="Q27" i="4"/>
  <c r="E27" i="4"/>
  <c r="N28" i="4"/>
  <c r="Q28" i="4"/>
  <c r="E28" i="4" s="1"/>
  <c r="N29" i="4"/>
  <c r="O29" i="4"/>
  <c r="Q29" i="4"/>
  <c r="R29" i="4"/>
  <c r="K29" i="4" s="1"/>
  <c r="N30" i="4"/>
  <c r="O30" i="4"/>
  <c r="H30" i="4" s="1"/>
  <c r="Q30" i="4"/>
  <c r="K30" i="4" s="1"/>
  <c r="R30" i="4"/>
  <c r="N1" i="5"/>
  <c r="L1" i="5" s="1"/>
  <c r="H2" i="5" s="1"/>
  <c r="N6" i="5"/>
  <c r="O6" i="5"/>
  <c r="S6" i="5"/>
  <c r="P7" i="5"/>
  <c r="N7" i="5" s="1"/>
  <c r="Q7" i="5"/>
  <c r="N8" i="5"/>
  <c r="B8" i="5" s="1"/>
  <c r="Q8" i="5"/>
  <c r="E8" i="5" s="1"/>
  <c r="K8" i="5"/>
  <c r="R8" i="5"/>
  <c r="N9" i="5"/>
  <c r="H9" i="5" s="1"/>
  <c r="Q9" i="5"/>
  <c r="N10" i="5"/>
  <c r="Q10" i="5"/>
  <c r="O11" i="5"/>
  <c r="N11" i="5" s="1"/>
  <c r="H11" i="5" s="1"/>
  <c r="Q11" i="5"/>
  <c r="R11" i="5"/>
  <c r="K11" i="5" s="1"/>
  <c r="N12" i="5"/>
  <c r="O12" i="5"/>
  <c r="H12" i="5" s="1"/>
  <c r="S12" i="5"/>
  <c r="Q12" i="5" s="1"/>
  <c r="N13" i="5"/>
  <c r="B13" i="5" s="1"/>
  <c r="Q13" i="5"/>
  <c r="E13" i="5" s="1"/>
  <c r="N14" i="5"/>
  <c r="B14" i="5" s="1"/>
  <c r="Q14" i="5"/>
  <c r="E14" i="5" s="1"/>
  <c r="N15" i="5"/>
  <c r="B15" i="5" s="1"/>
  <c r="O15" i="5"/>
  <c r="Q15" i="5"/>
  <c r="N16" i="5"/>
  <c r="H16" i="5" s="1"/>
  <c r="Q16" i="5"/>
  <c r="K16" i="5" s="1"/>
  <c r="N17" i="5"/>
  <c r="B17" i="5" s="1"/>
  <c r="Q17" i="5"/>
  <c r="R17" i="5"/>
  <c r="N18" i="5"/>
  <c r="O18" i="5"/>
  <c r="H18" i="5" s="1"/>
  <c r="Q18" i="5"/>
  <c r="E18" i="5" s="1"/>
  <c r="N19" i="5"/>
  <c r="H19" i="5" s="1"/>
  <c r="R19" i="5"/>
  <c r="Q19" i="5"/>
  <c r="O20" i="5"/>
  <c r="N20" i="5" s="1"/>
  <c r="H20" i="5" s="1"/>
  <c r="Q20" i="5"/>
  <c r="K20" i="5" s="1"/>
  <c r="N21" i="5"/>
  <c r="Q21" i="5"/>
  <c r="E21" i="5" s="1"/>
  <c r="N22" i="5"/>
  <c r="B22" i="5" s="1"/>
  <c r="Q22" i="5"/>
  <c r="E22" i="5" s="1"/>
  <c r="N23" i="5"/>
  <c r="Q23" i="5"/>
  <c r="R23" i="5"/>
  <c r="K23" i="5" s="1"/>
  <c r="N24" i="5"/>
  <c r="O24" i="5"/>
  <c r="Q24" i="5"/>
  <c r="E24" i="5" s="1"/>
  <c r="P25" i="5"/>
  <c r="N25" i="5" s="1"/>
  <c r="R25" i="5"/>
  <c r="Q25" i="5" s="1"/>
  <c r="K25" i="5" s="1"/>
  <c r="N26" i="5"/>
  <c r="Q26" i="5"/>
  <c r="K26" i="5" s="1"/>
  <c r="N27" i="5"/>
  <c r="H27" i="5" s="1"/>
  <c r="Q27" i="5"/>
  <c r="N28" i="5"/>
  <c r="H28" i="5" s="1"/>
  <c r="Q28" i="5"/>
  <c r="K28" i="5" s="1"/>
  <c r="N29" i="5"/>
  <c r="H29" i="5" s="1"/>
  <c r="Q29" i="5"/>
  <c r="R29" i="5"/>
  <c r="N30" i="5"/>
  <c r="B30" i="5" s="1"/>
  <c r="O30" i="5"/>
  <c r="H30" i="5" s="1"/>
  <c r="Q30" i="5"/>
  <c r="K30" i="5" s="1"/>
  <c r="N1" i="6"/>
  <c r="L1" i="6" s="1"/>
  <c r="A2" i="6" s="1"/>
  <c r="N6" i="6"/>
  <c r="O6" i="6"/>
  <c r="H6" i="6" s="1"/>
  <c r="Q6" i="6"/>
  <c r="R6" i="6"/>
  <c r="N7" i="6"/>
  <c r="Q7" i="6"/>
  <c r="E7" i="6" s="1"/>
  <c r="N8" i="6"/>
  <c r="O8" i="6"/>
  <c r="B8" i="6" s="1"/>
  <c r="Q8" i="6"/>
  <c r="E8" i="6" s="1"/>
  <c r="R8" i="6"/>
  <c r="N9" i="6"/>
  <c r="H9" i="6" s="1"/>
  <c r="Q9" i="6"/>
  <c r="E9" i="6" s="1"/>
  <c r="Q10" i="6"/>
  <c r="K10" i="6" s="1"/>
  <c r="N11" i="6"/>
  <c r="O11" i="6"/>
  <c r="Q11" i="6"/>
  <c r="R11" i="6"/>
  <c r="K11" i="6" s="1"/>
  <c r="N12" i="6"/>
  <c r="O12" i="6"/>
  <c r="Q12" i="6"/>
  <c r="R12" i="6"/>
  <c r="E12" i="6" s="1"/>
  <c r="N13" i="6"/>
  <c r="B13" i="6" s="1"/>
  <c r="Q13" i="6"/>
  <c r="E13" i="6" s="1"/>
  <c r="N14" i="6"/>
  <c r="H14" i="6" s="1"/>
  <c r="Q14" i="6"/>
  <c r="N15" i="6"/>
  <c r="H15" i="6" s="1"/>
  <c r="O15" i="6"/>
  <c r="Q15" i="6"/>
  <c r="K15" i="6" s="1"/>
  <c r="N16" i="6"/>
  <c r="B16" i="6" s="1"/>
  <c r="Q16" i="6"/>
  <c r="K16" i="6" s="1"/>
  <c r="N17" i="6"/>
  <c r="B17" i="6" s="1"/>
  <c r="H17" i="6"/>
  <c r="Q17" i="6"/>
  <c r="R17" i="6"/>
  <c r="K17" i="6" s="1"/>
  <c r="N18" i="6"/>
  <c r="O18" i="6"/>
  <c r="B18" i="6" s="1"/>
  <c r="Q18" i="6"/>
  <c r="N19" i="6"/>
  <c r="B19" i="6"/>
  <c r="Q19" i="6"/>
  <c r="E19" i="6" s="1"/>
  <c r="N20" i="6"/>
  <c r="Q20" i="6"/>
  <c r="E20" i="6" s="1"/>
  <c r="N21" i="6"/>
  <c r="B21" i="6" s="1"/>
  <c r="Q21" i="6"/>
  <c r="K21" i="6" s="1"/>
  <c r="N22" i="6"/>
  <c r="O22" i="6"/>
  <c r="Q22" i="6"/>
  <c r="R22" i="6"/>
  <c r="N23" i="6"/>
  <c r="B23" i="6" s="1"/>
  <c r="Q23" i="6"/>
  <c r="R23" i="6"/>
  <c r="K23" i="6" s="1"/>
  <c r="N24" i="6"/>
  <c r="O24" i="6"/>
  <c r="Q24" i="6"/>
  <c r="N25" i="6"/>
  <c r="Q25" i="6"/>
  <c r="E25" i="6" s="1"/>
  <c r="R25" i="6"/>
  <c r="N26" i="6"/>
  <c r="H26" i="6" s="1"/>
  <c r="Q26" i="6"/>
  <c r="N27" i="6"/>
  <c r="B27" i="6" s="1"/>
  <c r="Q27" i="6"/>
  <c r="E27" i="6" s="1"/>
  <c r="N28" i="6"/>
  <c r="O28" i="6"/>
  <c r="Q28" i="6"/>
  <c r="K28" i="6" s="1"/>
  <c r="N29" i="6"/>
  <c r="Q29" i="6"/>
  <c r="R29" i="6"/>
  <c r="K29" i="6" s="1"/>
  <c r="N30" i="6"/>
  <c r="B30" i="6" s="1"/>
  <c r="O30" i="6"/>
  <c r="H30" i="6" s="1"/>
  <c r="Q30" i="6"/>
  <c r="E30" i="6" s="1"/>
  <c r="H9" i="1"/>
  <c r="K14" i="12"/>
  <c r="H19" i="6"/>
  <c r="B25" i="1"/>
  <c r="K19" i="1"/>
  <c r="R12" i="1"/>
  <c r="K12" i="1" s="1"/>
  <c r="E15" i="12"/>
  <c r="K26" i="12"/>
  <c r="B27" i="5"/>
  <c r="O25" i="5"/>
  <c r="H25" i="5" s="1"/>
  <c r="A2" i="5"/>
  <c r="H16" i="2"/>
  <c r="B16" i="2"/>
  <c r="E16" i="6"/>
  <c r="B15" i="6"/>
  <c r="H26" i="1"/>
  <c r="K18" i="2"/>
  <c r="E10" i="1"/>
  <c r="E29" i="12"/>
  <c r="K25" i="2"/>
  <c r="H15" i="1"/>
  <c r="E28" i="12"/>
  <c r="B11" i="1"/>
  <c r="B8" i="12"/>
  <c r="H17" i="12"/>
  <c r="B26" i="12"/>
  <c r="K27" i="4"/>
  <c r="B20" i="4"/>
  <c r="E29" i="4"/>
  <c r="E9" i="12"/>
  <c r="E10" i="12"/>
  <c r="E11" i="12"/>
  <c r="B16" i="12"/>
  <c r="E22" i="12"/>
  <c r="K28" i="12"/>
  <c r="E15" i="4"/>
  <c r="E13" i="12"/>
  <c r="E16" i="12"/>
  <c r="E19" i="12"/>
  <c r="H21" i="6"/>
  <c r="H15" i="5"/>
  <c r="B10" i="12"/>
  <c r="N13" i="12"/>
  <c r="B13" i="12" s="1"/>
  <c r="K30" i="6"/>
  <c r="E30" i="4"/>
  <c r="H10" i="12"/>
  <c r="K11" i="12"/>
  <c r="K20" i="4"/>
  <c r="E9" i="2"/>
  <c r="K9" i="6"/>
  <c r="Q18" i="12"/>
  <c r="E18" i="12" s="1"/>
  <c r="K7" i="6"/>
  <c r="K20" i="6"/>
  <c r="K21" i="2"/>
  <c r="B25" i="4"/>
  <c r="B19" i="5"/>
  <c r="E29" i="2"/>
  <c r="B30" i="1"/>
  <c r="H25" i="1"/>
  <c r="B18" i="4"/>
  <c r="B17" i="4"/>
  <c r="H24" i="2"/>
  <c r="K20" i="2"/>
  <c r="B22" i="6"/>
  <c r="K6" i="2"/>
  <c r="H2" i="6"/>
  <c r="E11" i="1"/>
  <c r="B16" i="5"/>
  <c r="B22" i="2"/>
  <c r="K17" i="5"/>
  <c r="B15" i="1"/>
  <c r="H22" i="4"/>
  <c r="K8" i="4"/>
  <c r="B23" i="4"/>
  <c r="H19" i="4"/>
  <c r="H29" i="1"/>
  <c r="E20" i="5"/>
  <c r="K22" i="4"/>
  <c r="K21" i="1"/>
  <c r="K27" i="6"/>
  <c r="B24" i="5"/>
  <c r="E7" i="2"/>
  <c r="B9" i="6"/>
  <c r="E10" i="5"/>
  <c r="K10" i="5"/>
  <c r="E27" i="1"/>
  <c r="K27" i="1"/>
  <c r="H24" i="1"/>
  <c r="B11" i="5"/>
  <c r="K13" i="6"/>
  <c r="B14" i="4"/>
  <c r="H14" i="4"/>
  <c r="K12" i="4"/>
  <c r="E12" i="4"/>
  <c r="K7" i="4"/>
  <c r="E7" i="4"/>
  <c r="H25" i="2"/>
  <c r="B23" i="2"/>
  <c r="B13" i="2"/>
  <c r="K9" i="1"/>
  <c r="H21" i="4"/>
  <c r="B21" i="4"/>
  <c r="K15" i="1"/>
  <c r="K9" i="5"/>
  <c r="E9" i="5"/>
  <c r="K21" i="4"/>
  <c r="E21" i="4"/>
  <c r="H10" i="4"/>
  <c r="H7" i="4"/>
  <c r="H27" i="2"/>
  <c r="H11" i="2"/>
  <c r="E28" i="1"/>
  <c r="H13" i="6"/>
  <c r="H24" i="5"/>
  <c r="E10" i="6"/>
  <c r="K16" i="2"/>
  <c r="H22" i="6"/>
  <c r="E14" i="1"/>
  <c r="E12" i="1"/>
  <c r="H23" i="12" l="1"/>
  <c r="E22" i="6"/>
  <c r="E25" i="2"/>
  <c r="H29" i="12"/>
  <c r="E25" i="4"/>
  <c r="K17" i="1"/>
  <c r="B9" i="5"/>
  <c r="E17" i="12"/>
  <c r="E11" i="6"/>
  <c r="B6" i="12"/>
  <c r="H14" i="5"/>
  <c r="B14" i="2"/>
  <c r="B27" i="1"/>
  <c r="K27" i="12"/>
  <c r="B13" i="4"/>
  <c r="B30" i="4"/>
  <c r="E11" i="4"/>
  <c r="K10" i="4"/>
  <c r="E20" i="12"/>
  <c r="B19" i="1"/>
  <c r="E24" i="4"/>
  <c r="K13" i="2"/>
  <c r="B6" i="1"/>
  <c r="B12" i="5"/>
  <c r="E23" i="6"/>
  <c r="K8" i="2"/>
  <c r="K30" i="1"/>
  <c r="E28" i="6"/>
  <c r="K15" i="2"/>
  <c r="H16" i="6"/>
  <c r="Q12" i="12"/>
  <c r="K28" i="4"/>
  <c r="H10" i="6"/>
  <c r="Q6" i="12"/>
  <c r="E25" i="12"/>
  <c r="E26" i="1"/>
  <c r="B9" i="12"/>
  <c r="H13" i="12"/>
  <c r="B20" i="2"/>
  <c r="H8" i="1"/>
  <c r="H15" i="2"/>
  <c r="K18" i="4"/>
  <c r="E16" i="5"/>
  <c r="H10" i="2"/>
  <c r="B23" i="1"/>
  <c r="K19" i="2"/>
  <c r="H28" i="1"/>
  <c r="H8" i="5"/>
  <c r="H12" i="2"/>
  <c r="Q30" i="12"/>
  <c r="K18" i="1"/>
  <c r="N19" i="12"/>
  <c r="H7" i="12"/>
  <c r="B7" i="12"/>
  <c r="N25" i="12"/>
  <c r="H25" i="12" s="1"/>
  <c r="H22" i="12"/>
  <c r="E14" i="4"/>
  <c r="E6" i="4"/>
  <c r="E17" i="5"/>
  <c r="B15" i="12"/>
  <c r="B21" i="12"/>
  <c r="H18" i="6"/>
  <c r="B14" i="6"/>
  <c r="B12" i="6"/>
  <c r="B11" i="6"/>
  <c r="H23" i="4"/>
  <c r="H17" i="4"/>
  <c r="H9" i="4"/>
  <c r="E30" i="2"/>
  <c r="K10" i="2"/>
  <c r="H30" i="1"/>
  <c r="B22" i="1"/>
  <c r="K8" i="12"/>
  <c r="E26" i="5"/>
  <c r="E28" i="5"/>
  <c r="K13" i="5"/>
  <c r="E29" i="6"/>
  <c r="B28" i="6"/>
  <c r="E23" i="5"/>
  <c r="B6" i="4"/>
  <c r="K29" i="1"/>
  <c r="K28" i="1"/>
  <c r="H13" i="5"/>
  <c r="K22" i="6"/>
  <c r="K18" i="5"/>
  <c r="K12" i="6"/>
  <c r="H26" i="4"/>
  <c r="H8" i="6"/>
  <c r="B20" i="5"/>
  <c r="H22" i="5"/>
  <c r="E15" i="6"/>
  <c r="H12" i="6"/>
  <c r="K8" i="6"/>
  <c r="E19" i="4"/>
  <c r="E17" i="4"/>
  <c r="E13" i="4"/>
  <c r="B30" i="2"/>
  <c r="B27" i="2"/>
  <c r="B18" i="1"/>
  <c r="B7" i="1"/>
  <c r="B24" i="6"/>
  <c r="H24" i="6"/>
  <c r="H20" i="6"/>
  <c r="B20" i="6"/>
  <c r="K18" i="6"/>
  <c r="E18" i="6"/>
  <c r="K6" i="6"/>
  <c r="E6" i="6"/>
  <c r="H23" i="5"/>
  <c r="B23" i="5"/>
  <c r="B21" i="5"/>
  <c r="H21" i="5"/>
  <c r="E11" i="5"/>
  <c r="R6" i="5"/>
  <c r="K6" i="5" s="1"/>
  <c r="Q6" i="5"/>
  <c r="K13" i="4"/>
  <c r="H30" i="2"/>
  <c r="K23" i="2"/>
  <c r="E23" i="2"/>
  <c r="K14" i="2"/>
  <c r="E12" i="2"/>
  <c r="K11" i="2"/>
  <c r="E19" i="1"/>
  <c r="K22" i="12"/>
  <c r="H26" i="5"/>
  <c r="B26" i="5"/>
  <c r="K21" i="5"/>
  <c r="B6" i="2"/>
  <c r="H6" i="2"/>
  <c r="B24" i="1"/>
  <c r="E24" i="6"/>
  <c r="K24" i="6"/>
  <c r="H28" i="6"/>
  <c r="H18" i="1"/>
  <c r="B17" i="1"/>
  <c r="K14" i="5"/>
  <c r="B18" i="12"/>
  <c r="O7" i="5"/>
  <c r="H7" i="5" s="1"/>
  <c r="H10" i="1"/>
  <c r="K13" i="1"/>
  <c r="E7" i="1"/>
  <c r="E17" i="6"/>
  <c r="B27" i="4"/>
  <c r="H27" i="4"/>
  <c r="E23" i="4"/>
  <c r="H15" i="4"/>
  <c r="B15" i="4"/>
  <c r="K27" i="2"/>
  <c r="E27" i="2"/>
  <c r="K26" i="2"/>
  <c r="E26" i="2"/>
  <c r="K18" i="12"/>
  <c r="B26" i="6"/>
  <c r="H23" i="6"/>
  <c r="H17" i="5"/>
  <c r="B29" i="5"/>
  <c r="K22" i="5"/>
  <c r="B28" i="5"/>
  <c r="K20" i="12"/>
  <c r="K24" i="5"/>
  <c r="K17" i="2"/>
  <c r="H21" i="1"/>
  <c r="E9" i="4"/>
  <c r="E26" i="6"/>
  <c r="K26" i="6"/>
  <c r="H25" i="6"/>
  <c r="B25" i="6"/>
  <c r="H11" i="6"/>
  <c r="H7" i="6"/>
  <c r="B7" i="6"/>
  <c r="B6" i="6"/>
  <c r="E15" i="5"/>
  <c r="K15" i="5"/>
  <c r="B8" i="4"/>
  <c r="H8" i="4"/>
  <c r="B26" i="2"/>
  <c r="H26" i="2"/>
  <c r="B25" i="2"/>
  <c r="B24" i="2"/>
  <c r="A2" i="2"/>
  <c r="H2" i="2"/>
  <c r="B16" i="1"/>
  <c r="E22" i="1"/>
  <c r="E16" i="1"/>
  <c r="E6" i="1"/>
  <c r="K27" i="5"/>
  <c r="E27" i="5"/>
  <c r="K7" i="5"/>
  <c r="E7" i="5"/>
  <c r="H6" i="5"/>
  <c r="B6" i="5"/>
  <c r="B29" i="4"/>
  <c r="H29" i="4"/>
  <c r="K26" i="4"/>
  <c r="E26" i="4"/>
  <c r="K20" i="1"/>
  <c r="E20" i="1"/>
  <c r="H12" i="1"/>
  <c r="B12" i="1"/>
  <c r="B11" i="12"/>
  <c r="H11" i="12"/>
  <c r="H24" i="12"/>
  <c r="B24" i="12"/>
  <c r="H28" i="12"/>
  <c r="B28" i="12"/>
  <c r="B25" i="5"/>
  <c r="E21" i="6"/>
  <c r="E25" i="5"/>
  <c r="K19" i="4"/>
  <c r="E8" i="1"/>
  <c r="B24" i="4"/>
  <c r="E25" i="1"/>
  <c r="K19" i="6"/>
  <c r="B18" i="5"/>
  <c r="R12" i="5"/>
  <c r="K12" i="5" s="1"/>
  <c r="B10" i="5"/>
  <c r="H10" i="5"/>
  <c r="H14" i="1"/>
  <c r="B14" i="1"/>
  <c r="B13" i="1"/>
  <c r="H13" i="1"/>
  <c r="K7" i="12"/>
  <c r="E7" i="12"/>
  <c r="K19" i="5"/>
  <c r="E19" i="5"/>
  <c r="B28" i="4"/>
  <c r="H28" i="4"/>
  <c r="B29" i="12"/>
  <c r="B29" i="6"/>
  <c r="H29" i="6"/>
  <c r="K29" i="5"/>
  <c r="E29" i="5"/>
  <c r="K23" i="1"/>
  <c r="E23" i="1"/>
  <c r="B20" i="12"/>
  <c r="H20" i="12"/>
  <c r="K16" i="1"/>
  <c r="K25" i="6"/>
  <c r="E14" i="6"/>
  <c r="K14" i="6"/>
  <c r="E16" i="4"/>
  <c r="K16" i="4"/>
  <c r="B11" i="4"/>
  <c r="H11" i="4"/>
  <c r="B29" i="2"/>
  <c r="H29" i="2"/>
  <c r="B28" i="2"/>
  <c r="H28" i="2"/>
  <c r="K24" i="2"/>
  <c r="E24" i="2"/>
  <c r="K22" i="2"/>
  <c r="E22" i="2"/>
  <c r="H19" i="2"/>
  <c r="B19" i="2"/>
  <c r="B18" i="2"/>
  <c r="H18" i="2"/>
  <c r="H17" i="2"/>
  <c r="B17" i="2"/>
  <c r="H9" i="2"/>
  <c r="B9" i="2"/>
  <c r="B8" i="2"/>
  <c r="H8" i="2"/>
  <c r="B7" i="2"/>
  <c r="H7" i="2"/>
  <c r="H27" i="6"/>
  <c r="H16" i="4"/>
  <c r="E10" i="4"/>
  <c r="K6" i="1"/>
  <c r="H2" i="4"/>
  <c r="A2" i="4"/>
  <c r="E28" i="2"/>
  <c r="K28" i="2"/>
  <c r="E24" i="12"/>
  <c r="K24" i="12"/>
  <c r="H21" i="2"/>
  <c r="B21" i="2"/>
  <c r="H2" i="12"/>
  <c r="A2" i="12"/>
  <c r="E30" i="5"/>
  <c r="E24" i="1"/>
  <c r="H19" i="12" l="1"/>
  <c r="B19" i="12"/>
  <c r="E12" i="12"/>
  <c r="K12" i="12"/>
  <c r="B7" i="5"/>
  <c r="B25" i="12"/>
  <c r="K30" i="12"/>
  <c r="E30" i="12"/>
  <c r="K6" i="12"/>
  <c r="E6" i="12"/>
  <c r="E12" i="5"/>
  <c r="E6" i="5"/>
</calcChain>
</file>

<file path=xl/sharedStrings.xml><?xml version="1.0" encoding="utf-8"?>
<sst xmlns="http://schemas.openxmlformats.org/spreadsheetml/2006/main" count="36" uniqueCount="11">
  <si>
    <t>Réponses</t>
  </si>
  <si>
    <t>col 1</t>
  </si>
  <si>
    <t>col 2</t>
  </si>
  <si>
    <t>Valeurs col 1</t>
  </si>
  <si>
    <t>Valeurs col 2</t>
  </si>
  <si>
    <t>Période 1 – CM2</t>
  </si>
  <si>
    <t>Période 2 – CM2</t>
  </si>
  <si>
    <t xml:space="preserve"> </t>
  </si>
  <si>
    <t>Période 3 – CM2</t>
  </si>
  <si>
    <t>Période 4 – CM2</t>
  </si>
  <si>
    <t>Période 5 – CM2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</si>
</sst>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6" formatCode="0&quot;) &quot;"/>
    <numFmt numFmtId="167" formatCode="_-* #,##0.00\ _€_-;\-* #,##0.00\ _€_-;_-* \-??\ _€_-;_-@_-"/>
    <numFmt numFmtId="168" formatCode="#,##0_ ;\-#,##0\ "/>
    <numFmt numFmtId="169" formatCode="#,##0.#"/>
    <numFmt numFmtId="170" formatCode="#,##0.###"/>
    <numFmt numFmtId="171" formatCode="#,##0.0#"/>
    <numFmt numFmtId="172" formatCode="#,##0.##"/>
    <numFmt numFmtId="173" formatCode="#,##0.0##"/>
    <numFmt numFmtId="174" formatCode="#,###"/>
    <numFmt numFmtId="175" formatCode="#,###.#"/>
    <numFmt numFmtId="176" formatCode="#,##0.####"/>
    <numFmt numFmtId="177" formatCode="#,###.##"/>
  </numFmts>
  <fonts count="13" x14ac:knownFonts="1">
    <font>
      <sz val="11"/>
      <color indexed="8"/>
      <name val="Calibri"/>
      <family val="2"/>
    </font>
    <font>
      <sz val="10"/>
      <color indexed="8"/>
      <name val="Calibri"/>
      <family val="2"/>
    </font>
    <font>
      <sz val="18"/>
      <color indexed="8"/>
      <name val="Bauhaus 93"/>
      <family val="5"/>
    </font>
    <font>
      <sz val="10"/>
      <color indexed="8"/>
      <name val="Arial Rounded MT Bold"/>
      <family val="2"/>
    </font>
    <font>
      <sz val="9"/>
      <color indexed="8"/>
      <name val="Calibri"/>
      <family val="2"/>
    </font>
    <font>
      <sz val="11"/>
      <color indexed="8"/>
      <name val="Arial Rounded MT Bold"/>
      <family val="2"/>
    </font>
    <font>
      <b/>
      <sz val="9"/>
      <color indexed="8"/>
      <name val="Calibri"/>
      <family val="2"/>
    </font>
    <font>
      <u/>
      <sz val="11"/>
      <color indexed="8"/>
      <name val="Calibri"/>
      <family val="2"/>
    </font>
    <font>
      <sz val="11"/>
      <name val="Arial Rounded MT Bold"/>
      <family val="2"/>
    </font>
    <font>
      <sz val="11"/>
      <name val="Calibri"/>
      <family val="2"/>
    </font>
    <font>
      <sz val="4.7"/>
      <color indexed="8"/>
      <name val="Tahoma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</borders>
  <cellStyleXfs count="4">
    <xf numFmtId="0" fontId="0" fillId="0" borderId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0" fontId="12" fillId="0" borderId="0"/>
  </cellStyleXfs>
  <cellXfs count="97">
    <xf numFmtId="0" fontId="0" fillId="0" borderId="0" xfId="0"/>
    <xf numFmtId="166" fontId="1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NumberFormat="1"/>
    <xf numFmtId="0" fontId="2" fillId="0" borderId="0" xfId="0" applyFont="1" applyFill="1" applyBorder="1" applyAlignment="1"/>
    <xf numFmtId="0" fontId="0" fillId="0" borderId="1" xfId="0" applyFill="1" applyBorder="1"/>
    <xf numFmtId="0" fontId="4" fillId="0" borderId="0" xfId="0" applyFont="1" applyBorder="1" applyAlignment="1">
      <alignment horizontal="center" textRotation="90"/>
    </xf>
    <xf numFmtId="166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0" fillId="0" borderId="1" xfId="0" applyBorder="1"/>
    <xf numFmtId="0" fontId="6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2" xfId="0" applyFont="1" applyBorder="1"/>
    <xf numFmtId="0" fontId="8" fillId="0" borderId="0" xfId="0" applyFont="1" applyBorder="1" applyAlignment="1">
      <alignment vertical="center"/>
    </xf>
    <xf numFmtId="0" fontId="9" fillId="0" borderId="1" xfId="0" applyFont="1" applyBorder="1" applyAlignment="1">
      <alignment horizontal="right"/>
    </xf>
    <xf numFmtId="168" fontId="0" fillId="0" borderId="2" xfId="1" applyNumberFormat="1" applyFont="1" applyFill="1" applyBorder="1" applyAlignment="1" applyProtection="1">
      <alignment horizontal="center"/>
    </xf>
    <xf numFmtId="168" fontId="0" fillId="0" borderId="0" xfId="1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/>
    </xf>
    <xf numFmtId="169" fontId="0" fillId="0" borderId="2" xfId="1" applyNumberFormat="1" applyFont="1" applyFill="1" applyBorder="1" applyAlignment="1" applyProtection="1">
      <alignment horizontal="center"/>
    </xf>
    <xf numFmtId="170" fontId="0" fillId="0" borderId="2" xfId="1" applyNumberFormat="1" applyFont="1" applyFill="1" applyBorder="1" applyAlignment="1" applyProtection="1">
      <alignment horizontal="center"/>
    </xf>
    <xf numFmtId="171" fontId="0" fillId="0" borderId="2" xfId="1" applyNumberFormat="1" applyFont="1" applyFill="1" applyBorder="1" applyAlignment="1" applyProtection="1">
      <alignment horizontal="center"/>
    </xf>
    <xf numFmtId="3" fontId="0" fillId="0" borderId="2" xfId="1" applyNumberFormat="1" applyFont="1" applyFill="1" applyBorder="1" applyAlignment="1" applyProtection="1">
      <alignment horizontal="center"/>
    </xf>
    <xf numFmtId="172" fontId="0" fillId="0" borderId="2" xfId="1" applyNumberFormat="1" applyFont="1" applyFill="1" applyBorder="1" applyAlignment="1" applyProtection="1">
      <alignment horizontal="center"/>
    </xf>
    <xf numFmtId="0" fontId="0" fillId="0" borderId="0" xfId="0" applyFont="1" applyBorder="1" applyAlignment="1">
      <alignment horizontal="right"/>
    </xf>
    <xf numFmtId="0" fontId="9" fillId="0" borderId="0" xfId="0" applyFont="1" applyBorder="1"/>
    <xf numFmtId="0" fontId="9" fillId="0" borderId="1" xfId="0" applyFont="1" applyBorder="1"/>
    <xf numFmtId="173" fontId="0" fillId="0" borderId="2" xfId="1" applyNumberFormat="1" applyFont="1" applyFill="1" applyBorder="1" applyAlignment="1" applyProtection="1">
      <alignment horizontal="center"/>
    </xf>
    <xf numFmtId="174" fontId="0" fillId="0" borderId="2" xfId="1" applyNumberFormat="1" applyFont="1" applyFill="1" applyBorder="1" applyAlignment="1" applyProtection="1">
      <alignment horizontal="center"/>
    </xf>
    <xf numFmtId="0" fontId="0" fillId="0" borderId="2" xfId="0" applyBorder="1"/>
    <xf numFmtId="0" fontId="0" fillId="0" borderId="3" xfId="0" applyBorder="1"/>
    <xf numFmtId="166" fontId="11" fillId="0" borderId="0" xfId="0" applyNumberFormat="1" applyFont="1" applyBorder="1" applyAlignment="1">
      <alignment horizontal="left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175" fontId="0" fillId="0" borderId="2" xfId="1" applyNumberFormat="1" applyFont="1" applyFill="1" applyBorder="1" applyAlignment="1" applyProtection="1">
      <alignment horizontal="center"/>
    </xf>
    <xf numFmtId="176" fontId="0" fillId="0" borderId="2" xfId="1" applyNumberFormat="1" applyFont="1" applyFill="1" applyBorder="1" applyAlignment="1" applyProtection="1">
      <alignment horizontal="center"/>
    </xf>
    <xf numFmtId="177" fontId="0" fillId="0" borderId="2" xfId="1" applyNumberFormat="1" applyFont="1" applyFill="1" applyBorder="1" applyAlignment="1" applyProtection="1">
      <alignment horizontal="center"/>
    </xf>
    <xf numFmtId="0" fontId="12" fillId="0" borderId="0" xfId="3" applyFill="1"/>
    <xf numFmtId="0" fontId="12" fillId="0" borderId="0" xfId="3"/>
    <xf numFmtId="0" fontId="12" fillId="0" borderId="0" xfId="3" applyAlignment="1">
      <alignment horizontal="center"/>
    </xf>
    <xf numFmtId="0" fontId="12" fillId="0" borderId="0" xfId="3" applyNumberFormat="1"/>
    <xf numFmtId="0" fontId="2" fillId="0" borderId="0" xfId="3" applyFont="1" applyFill="1" applyBorder="1" applyAlignment="1"/>
    <xf numFmtId="0" fontId="12" fillId="0" borderId="0" xfId="3" applyFill="1" applyBorder="1"/>
    <xf numFmtId="0" fontId="12" fillId="0" borderId="1" xfId="3" applyFill="1" applyBorder="1"/>
    <xf numFmtId="0" fontId="9" fillId="0" borderId="2" xfId="3" applyFont="1" applyBorder="1"/>
    <xf numFmtId="0" fontId="9" fillId="0" borderId="1" xfId="3" applyFont="1" applyBorder="1" applyAlignment="1">
      <alignment horizontal="right"/>
    </xf>
    <xf numFmtId="0" fontId="9" fillId="0" borderId="0" xfId="3" applyFont="1" applyBorder="1"/>
    <xf numFmtId="166" fontId="1" fillId="0" borderId="0" xfId="3" applyNumberFormat="1" applyFont="1" applyFill="1" applyAlignment="1">
      <alignment horizontal="center"/>
    </xf>
    <xf numFmtId="0" fontId="12" fillId="0" borderId="0" xfId="3" applyFill="1" applyAlignment="1">
      <alignment vertical="center"/>
    </xf>
    <xf numFmtId="0" fontId="4" fillId="0" borderId="0" xfId="3" applyFont="1" applyBorder="1" applyAlignment="1">
      <alignment horizontal="center" textRotation="90"/>
    </xf>
    <xf numFmtId="166" fontId="1" fillId="0" borderId="0" xfId="3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Border="1" applyAlignment="1">
      <alignment horizontal="center"/>
    </xf>
    <xf numFmtId="166" fontId="1" fillId="0" borderId="0" xfId="3" applyNumberFormat="1" applyFont="1" applyBorder="1" applyAlignment="1">
      <alignment horizontal="center"/>
    </xf>
    <xf numFmtId="0" fontId="12" fillId="0" borderId="0" xfId="3" applyBorder="1"/>
    <xf numFmtId="0" fontId="5" fillId="0" borderId="0" xfId="3" applyFont="1" applyBorder="1" applyAlignment="1">
      <alignment vertical="center"/>
    </xf>
    <xf numFmtId="0" fontId="12" fillId="0" borderId="1" xfId="3" applyBorder="1"/>
    <xf numFmtId="0" fontId="7" fillId="0" borderId="0" xfId="3" applyFont="1" applyAlignment="1">
      <alignment horizontal="right"/>
    </xf>
    <xf numFmtId="0" fontId="12" fillId="0" borderId="0" xfId="3" applyAlignment="1">
      <alignment horizontal="right"/>
    </xf>
    <xf numFmtId="0" fontId="7" fillId="0" borderId="0" xfId="3" applyFont="1" applyAlignment="1">
      <alignment horizontal="center"/>
    </xf>
    <xf numFmtId="0" fontId="8" fillId="0" borderId="0" xfId="3" applyFont="1" applyBorder="1" applyAlignment="1">
      <alignment horizontal="center"/>
    </xf>
    <xf numFmtId="0" fontId="9" fillId="0" borderId="0" xfId="3" applyFont="1" applyBorder="1" applyAlignment="1">
      <alignment horizontal="right"/>
    </xf>
    <xf numFmtId="0" fontId="8" fillId="0" borderId="0" xfId="3" applyFont="1" applyBorder="1" applyAlignment="1">
      <alignment vertical="center"/>
    </xf>
    <xf numFmtId="168" fontId="0" fillId="0" borderId="2" xfId="2" applyNumberFormat="1" applyFont="1" applyFill="1" applyBorder="1" applyAlignment="1" applyProtection="1">
      <alignment horizontal="center"/>
    </xf>
    <xf numFmtId="168" fontId="0" fillId="0" borderId="0" xfId="2" applyNumberFormat="1" applyFont="1" applyFill="1" applyBorder="1" applyAlignment="1" applyProtection="1">
      <alignment horizontal="center"/>
    </xf>
    <xf numFmtId="168" fontId="9" fillId="0" borderId="0" xfId="3" applyNumberFormat="1" applyFont="1" applyBorder="1" applyAlignment="1">
      <alignment horizontal="right"/>
    </xf>
    <xf numFmtId="0" fontId="9" fillId="0" borderId="1" xfId="3" applyFont="1" applyBorder="1"/>
    <xf numFmtId="0" fontId="12" fillId="0" borderId="2" xfId="3" applyBorder="1"/>
    <xf numFmtId="0" fontId="12" fillId="0" borderId="3" xfId="3" applyBorder="1"/>
    <xf numFmtId="166" fontId="11" fillId="0" borderId="0" xfId="3" applyNumberFormat="1" applyFont="1" applyBorder="1" applyAlignment="1">
      <alignment horizontal="left"/>
    </xf>
    <xf numFmtId="166" fontId="1" fillId="0" borderId="0" xfId="3" applyNumberFormat="1" applyFont="1" applyAlignment="1">
      <alignment horizontal="center"/>
    </xf>
    <xf numFmtId="0" fontId="5" fillId="0" borderId="0" xfId="3" applyFont="1" applyAlignment="1">
      <alignment vertical="center"/>
    </xf>
    <xf numFmtId="0" fontId="12" fillId="0" borderId="0" xfId="3" applyAlignment="1">
      <alignment vertical="center"/>
    </xf>
    <xf numFmtId="0" fontId="0" fillId="0" borderId="0" xfId="0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2" fillId="0" borderId="0" xfId="3" applyBorder="1" applyAlignment="1">
      <alignment horizontal="right"/>
    </xf>
    <xf numFmtId="0" fontId="2" fillId="0" borderId="0" xfId="3" applyFont="1" applyFill="1" applyBorder="1" applyAlignment="1">
      <alignment horizontal="center"/>
    </xf>
    <xf numFmtId="0" fontId="1" fillId="0" borderId="0" xfId="3" applyFont="1" applyBorder="1" applyAlignment="1">
      <alignment horizontal="center"/>
    </xf>
    <xf numFmtId="166" fontId="3" fillId="0" borderId="4" xfId="3" applyNumberFormat="1" applyFont="1" applyFill="1" applyBorder="1" applyAlignment="1">
      <alignment horizontal="center"/>
    </xf>
    <xf numFmtId="0" fontId="6" fillId="0" borderId="0" xfId="3" applyFont="1" applyBorder="1" applyAlignment="1">
      <alignment horizontal="center"/>
    </xf>
  </cellXfs>
  <cellStyles count="4">
    <cellStyle name="Milliers" xfId="1" builtinId="3"/>
    <cellStyle name="Millier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30</xdr:row>
      <xdr:rowOff>133350</xdr:rowOff>
    </xdr:from>
    <xdr:to>
      <xdr:col>3</xdr:col>
      <xdr:colOff>247650</xdr:colOff>
      <xdr:row>36</xdr:row>
      <xdr:rowOff>85725</xdr:rowOff>
    </xdr:to>
    <xdr:pic>
      <xdr:nvPicPr>
        <xdr:cNvPr id="1267" name="Picture 1">
          <a:extLst>
            <a:ext uri="{FF2B5EF4-FFF2-40B4-BE49-F238E27FC236}">
              <a16:creationId xmlns:a16="http://schemas.microsoft.com/office/drawing/2014/main" id="{93B8B08D-A20D-48BA-A93A-A16F5104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8229600"/>
          <a:ext cx="18478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295275</xdr:colOff>
      <xdr:row>30</xdr:row>
      <xdr:rowOff>38100</xdr:rowOff>
    </xdr:from>
    <xdr:to>
      <xdr:col>4</xdr:col>
      <xdr:colOff>1219200</xdr:colOff>
      <xdr:row>36</xdr:row>
      <xdr:rowOff>85725</xdr:rowOff>
    </xdr:to>
    <xdr:pic>
      <xdr:nvPicPr>
        <xdr:cNvPr id="1268" name="Picture 2">
          <a:extLst>
            <a:ext uri="{FF2B5EF4-FFF2-40B4-BE49-F238E27FC236}">
              <a16:creationId xmlns:a16="http://schemas.microsoft.com/office/drawing/2014/main" id="{AD95B594-67FB-4285-89CF-03A8A7250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8134350"/>
          <a:ext cx="1257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1152525</xdr:colOff>
      <xdr:row>33</xdr:row>
      <xdr:rowOff>66675</xdr:rowOff>
    </xdr:from>
    <xdr:to>
      <xdr:col>5</xdr:col>
      <xdr:colOff>200025</xdr:colOff>
      <xdr:row>36</xdr:row>
      <xdr:rowOff>19050</xdr:rowOff>
    </xdr:to>
    <xdr:sp macro="" textlink="" fLocksText="0">
      <xdr:nvSpPr>
        <xdr:cNvPr id="1027" name="ZoneTexte 3">
          <a:extLst>
            <a:ext uri="{FF2B5EF4-FFF2-40B4-BE49-F238E27FC236}">
              <a16:creationId xmlns:a16="http://schemas.microsoft.com/office/drawing/2014/main" id="{F47480BE-13A2-47C3-829A-6FEF389C27B9}"/>
            </a:ext>
          </a:extLst>
        </xdr:cNvPr>
        <xdr:cNvSpPr txBox="1">
          <a:spLocks noChangeArrowheads="1"/>
        </xdr:cNvSpPr>
      </xdr:nvSpPr>
      <xdr:spPr bwMode="auto">
        <a:xfrm>
          <a:off x="3695700" y="8734425"/>
          <a:ext cx="942975" cy="523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Reporte ton score sur ton graphique !</a:t>
          </a:r>
        </a:p>
      </xdr:txBody>
    </xdr:sp>
    <xdr:clientData/>
  </xdr:twoCellAnchor>
  <xdr:twoCellAnchor>
    <xdr:from>
      <xdr:col>0</xdr:col>
      <xdr:colOff>76200</xdr:colOff>
      <xdr:row>0</xdr:row>
      <xdr:rowOff>66675</xdr:rowOff>
    </xdr:from>
    <xdr:to>
      <xdr:col>1</xdr:col>
      <xdr:colOff>95250</xdr:colOff>
      <xdr:row>1</xdr:row>
      <xdr:rowOff>314325</xdr:rowOff>
    </xdr:to>
    <xdr:pic>
      <xdr:nvPicPr>
        <xdr:cNvPr id="1270" name="Image 5">
          <a:extLst>
            <a:ext uri="{FF2B5EF4-FFF2-40B4-BE49-F238E27FC236}">
              <a16:creationId xmlns:a16="http://schemas.microsoft.com/office/drawing/2014/main" id="{4E26DD85-095E-4F18-B0A4-A39394D55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323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32</xdr:row>
      <xdr:rowOff>9525</xdr:rowOff>
    </xdr:from>
    <xdr:to>
      <xdr:col>3</xdr:col>
      <xdr:colOff>257175</xdr:colOff>
      <xdr:row>37</xdr:row>
      <xdr:rowOff>152400</xdr:rowOff>
    </xdr:to>
    <xdr:pic>
      <xdr:nvPicPr>
        <xdr:cNvPr id="2290" name="Picture 1">
          <a:extLst>
            <a:ext uri="{FF2B5EF4-FFF2-40B4-BE49-F238E27FC236}">
              <a16:creationId xmlns:a16="http://schemas.microsoft.com/office/drawing/2014/main" id="{A0A78AE3-72B1-4DC5-BCC0-66D385E5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648700"/>
          <a:ext cx="20002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285750</xdr:colOff>
      <xdr:row>31</xdr:row>
      <xdr:rowOff>114300</xdr:rowOff>
    </xdr:from>
    <xdr:to>
      <xdr:col>4</xdr:col>
      <xdr:colOff>1209675</xdr:colOff>
      <xdr:row>37</xdr:row>
      <xdr:rowOff>161925</xdr:rowOff>
    </xdr:to>
    <xdr:pic>
      <xdr:nvPicPr>
        <xdr:cNvPr id="2291" name="Picture 2">
          <a:extLst>
            <a:ext uri="{FF2B5EF4-FFF2-40B4-BE49-F238E27FC236}">
              <a16:creationId xmlns:a16="http://schemas.microsoft.com/office/drawing/2014/main" id="{0679A75F-40FE-4DEC-A029-318259416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8562975"/>
          <a:ext cx="1257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1152525</xdr:colOff>
      <xdr:row>33</xdr:row>
      <xdr:rowOff>66675</xdr:rowOff>
    </xdr:from>
    <xdr:to>
      <xdr:col>5</xdr:col>
      <xdr:colOff>381000</xdr:colOff>
      <xdr:row>36</xdr:row>
      <xdr:rowOff>19050</xdr:rowOff>
    </xdr:to>
    <xdr:sp macro="" textlink="" fLocksText="0">
      <xdr:nvSpPr>
        <xdr:cNvPr id="2051" name="ZoneTexte 3">
          <a:extLst>
            <a:ext uri="{FF2B5EF4-FFF2-40B4-BE49-F238E27FC236}">
              <a16:creationId xmlns:a16="http://schemas.microsoft.com/office/drawing/2014/main" id="{A371A1F7-5C0F-4335-97AB-737577B3C94E}"/>
            </a:ext>
          </a:extLst>
        </xdr:cNvPr>
        <xdr:cNvSpPr txBox="1">
          <a:spLocks noChangeArrowheads="1"/>
        </xdr:cNvSpPr>
      </xdr:nvSpPr>
      <xdr:spPr bwMode="auto">
        <a:xfrm>
          <a:off x="3800475" y="8896350"/>
          <a:ext cx="1123950" cy="523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Reporte ton score sur ton graphique !</a:t>
          </a:r>
        </a:p>
      </xdr:txBody>
    </xdr:sp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95250</xdr:colOff>
      <xdr:row>2</xdr:row>
      <xdr:rowOff>0</xdr:rowOff>
    </xdr:to>
    <xdr:pic>
      <xdr:nvPicPr>
        <xdr:cNvPr id="2293" name="Image 5">
          <a:extLst>
            <a:ext uri="{FF2B5EF4-FFF2-40B4-BE49-F238E27FC236}">
              <a16:creationId xmlns:a16="http://schemas.microsoft.com/office/drawing/2014/main" id="{96628587-7D24-4CF5-83B6-DB3B38A73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333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32</xdr:row>
      <xdr:rowOff>9525</xdr:rowOff>
    </xdr:from>
    <xdr:to>
      <xdr:col>3</xdr:col>
      <xdr:colOff>257175</xdr:colOff>
      <xdr:row>37</xdr:row>
      <xdr:rowOff>152400</xdr:rowOff>
    </xdr:to>
    <xdr:pic>
      <xdr:nvPicPr>
        <xdr:cNvPr id="12299" name="Picture 1">
          <a:extLst>
            <a:ext uri="{FF2B5EF4-FFF2-40B4-BE49-F238E27FC236}">
              <a16:creationId xmlns:a16="http://schemas.microsoft.com/office/drawing/2014/main" id="{6791EF3D-9D73-4C45-8B29-4762281E5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648700"/>
          <a:ext cx="20002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285750</xdr:colOff>
      <xdr:row>31</xdr:row>
      <xdr:rowOff>114300</xdr:rowOff>
    </xdr:from>
    <xdr:to>
      <xdr:col>4</xdr:col>
      <xdr:colOff>1209675</xdr:colOff>
      <xdr:row>37</xdr:row>
      <xdr:rowOff>161925</xdr:rowOff>
    </xdr:to>
    <xdr:pic>
      <xdr:nvPicPr>
        <xdr:cNvPr id="12300" name="Picture 2">
          <a:extLst>
            <a:ext uri="{FF2B5EF4-FFF2-40B4-BE49-F238E27FC236}">
              <a16:creationId xmlns:a16="http://schemas.microsoft.com/office/drawing/2014/main" id="{DEFADF0B-1A93-4564-BFF4-FE7234BD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8562975"/>
          <a:ext cx="1257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1152525</xdr:colOff>
      <xdr:row>33</xdr:row>
      <xdr:rowOff>66675</xdr:rowOff>
    </xdr:from>
    <xdr:to>
      <xdr:col>5</xdr:col>
      <xdr:colOff>371475</xdr:colOff>
      <xdr:row>36</xdr:row>
      <xdr:rowOff>19050</xdr:rowOff>
    </xdr:to>
    <xdr:sp macro="" textlink="" fLocksText="0">
      <xdr:nvSpPr>
        <xdr:cNvPr id="4" name="ZoneTexte 3">
          <a:extLst>
            <a:ext uri="{FF2B5EF4-FFF2-40B4-BE49-F238E27FC236}">
              <a16:creationId xmlns:a16="http://schemas.microsoft.com/office/drawing/2014/main" id="{49E87D38-CDD9-4F7D-98EB-BA608180E63E}"/>
            </a:ext>
          </a:extLst>
        </xdr:cNvPr>
        <xdr:cNvSpPr txBox="1">
          <a:spLocks noChangeArrowheads="1"/>
        </xdr:cNvSpPr>
      </xdr:nvSpPr>
      <xdr:spPr bwMode="auto">
        <a:xfrm>
          <a:off x="3800475" y="8896350"/>
          <a:ext cx="1114425" cy="523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Reporte ton score sur ton graphique !</a:t>
          </a:r>
        </a:p>
      </xdr:txBody>
    </xdr:sp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95250</xdr:colOff>
      <xdr:row>2</xdr:row>
      <xdr:rowOff>0</xdr:rowOff>
    </xdr:to>
    <xdr:pic>
      <xdr:nvPicPr>
        <xdr:cNvPr id="12302" name="Image 5">
          <a:extLst>
            <a:ext uri="{FF2B5EF4-FFF2-40B4-BE49-F238E27FC236}">
              <a16:creationId xmlns:a16="http://schemas.microsoft.com/office/drawing/2014/main" id="{7BA2E868-778E-4E85-B4C5-A69CBEEB4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333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95250</xdr:colOff>
      <xdr:row>2</xdr:row>
      <xdr:rowOff>0</xdr:rowOff>
    </xdr:to>
    <xdr:pic>
      <xdr:nvPicPr>
        <xdr:cNvPr id="12303" name="Image 5">
          <a:extLst>
            <a:ext uri="{FF2B5EF4-FFF2-40B4-BE49-F238E27FC236}">
              <a16:creationId xmlns:a16="http://schemas.microsoft.com/office/drawing/2014/main" id="{63E88007-D680-4A70-B548-434BB9CBB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333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32</xdr:row>
      <xdr:rowOff>9525</xdr:rowOff>
    </xdr:from>
    <xdr:to>
      <xdr:col>3</xdr:col>
      <xdr:colOff>219075</xdr:colOff>
      <xdr:row>37</xdr:row>
      <xdr:rowOff>152400</xdr:rowOff>
    </xdr:to>
    <xdr:pic>
      <xdr:nvPicPr>
        <xdr:cNvPr id="4398" name="Picture 1">
          <a:extLst>
            <a:ext uri="{FF2B5EF4-FFF2-40B4-BE49-F238E27FC236}">
              <a16:creationId xmlns:a16="http://schemas.microsoft.com/office/drawing/2014/main" id="{B39FAF71-0A80-42AB-AC40-21123421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486775"/>
          <a:ext cx="18954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285750</xdr:colOff>
      <xdr:row>31</xdr:row>
      <xdr:rowOff>76200</xdr:rowOff>
    </xdr:from>
    <xdr:to>
      <xdr:col>4</xdr:col>
      <xdr:colOff>1209675</xdr:colOff>
      <xdr:row>38</xdr:row>
      <xdr:rowOff>28575</xdr:rowOff>
    </xdr:to>
    <xdr:pic>
      <xdr:nvPicPr>
        <xdr:cNvPr id="4399" name="Picture 2">
          <a:extLst>
            <a:ext uri="{FF2B5EF4-FFF2-40B4-BE49-F238E27FC236}">
              <a16:creationId xmlns:a16="http://schemas.microsoft.com/office/drawing/2014/main" id="{BB998766-60B6-48CA-9F3F-2BF8A8664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8458200"/>
          <a:ext cx="1257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1152525</xdr:colOff>
      <xdr:row>33</xdr:row>
      <xdr:rowOff>66675</xdr:rowOff>
    </xdr:from>
    <xdr:to>
      <xdr:col>5</xdr:col>
      <xdr:colOff>200025</xdr:colOff>
      <xdr:row>36</xdr:row>
      <xdr:rowOff>19050</xdr:rowOff>
    </xdr:to>
    <xdr:sp macro="" textlink="" fLocksText="0">
      <xdr:nvSpPr>
        <xdr:cNvPr id="4099" name="ZoneTexte 3">
          <a:extLst>
            <a:ext uri="{FF2B5EF4-FFF2-40B4-BE49-F238E27FC236}">
              <a16:creationId xmlns:a16="http://schemas.microsoft.com/office/drawing/2014/main" id="{AF755A49-5B05-4C3A-91E9-A06B40F48D00}"/>
            </a:ext>
          </a:extLst>
        </xdr:cNvPr>
        <xdr:cNvSpPr txBox="1">
          <a:spLocks noChangeArrowheads="1"/>
        </xdr:cNvSpPr>
      </xdr:nvSpPr>
      <xdr:spPr bwMode="auto">
        <a:xfrm>
          <a:off x="3733800" y="8734425"/>
          <a:ext cx="857250" cy="523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Reporte ton score sur ton graphique !</a:t>
          </a:r>
        </a:p>
      </xdr:txBody>
    </xdr:sp>
    <xdr:clientData/>
  </xdr:twoCellAnchor>
  <xdr:twoCellAnchor>
    <xdr:from>
      <xdr:col>0</xdr:col>
      <xdr:colOff>76200</xdr:colOff>
      <xdr:row>0</xdr:row>
      <xdr:rowOff>104775</xdr:rowOff>
    </xdr:from>
    <xdr:to>
      <xdr:col>1</xdr:col>
      <xdr:colOff>95250</xdr:colOff>
      <xdr:row>2</xdr:row>
      <xdr:rowOff>0</xdr:rowOff>
    </xdr:to>
    <xdr:pic>
      <xdr:nvPicPr>
        <xdr:cNvPr id="4401" name="Image 5">
          <a:extLst>
            <a:ext uri="{FF2B5EF4-FFF2-40B4-BE49-F238E27FC236}">
              <a16:creationId xmlns:a16="http://schemas.microsoft.com/office/drawing/2014/main" id="{A1BB4713-1359-47B0-8E2D-F7A83021A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3333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104775</xdr:rowOff>
    </xdr:from>
    <xdr:to>
      <xdr:col>1</xdr:col>
      <xdr:colOff>95250</xdr:colOff>
      <xdr:row>2</xdr:row>
      <xdr:rowOff>0</xdr:rowOff>
    </xdr:to>
    <xdr:pic>
      <xdr:nvPicPr>
        <xdr:cNvPr id="4402" name="Image 5">
          <a:extLst>
            <a:ext uri="{FF2B5EF4-FFF2-40B4-BE49-F238E27FC236}">
              <a16:creationId xmlns:a16="http://schemas.microsoft.com/office/drawing/2014/main" id="{90138727-988C-4223-86F3-F456AD8E3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3333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32</xdr:row>
      <xdr:rowOff>9525</xdr:rowOff>
    </xdr:from>
    <xdr:to>
      <xdr:col>3</xdr:col>
      <xdr:colOff>219075</xdr:colOff>
      <xdr:row>37</xdr:row>
      <xdr:rowOff>152400</xdr:rowOff>
    </xdr:to>
    <xdr:pic>
      <xdr:nvPicPr>
        <xdr:cNvPr id="5422" name="Picture 1">
          <a:extLst>
            <a:ext uri="{FF2B5EF4-FFF2-40B4-BE49-F238E27FC236}">
              <a16:creationId xmlns:a16="http://schemas.microsoft.com/office/drawing/2014/main" id="{5B81FD66-6A31-450C-8405-3FA2453A9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648700"/>
          <a:ext cx="20097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285750</xdr:colOff>
      <xdr:row>31</xdr:row>
      <xdr:rowOff>114300</xdr:rowOff>
    </xdr:from>
    <xdr:to>
      <xdr:col>4</xdr:col>
      <xdr:colOff>1209675</xdr:colOff>
      <xdr:row>37</xdr:row>
      <xdr:rowOff>161925</xdr:rowOff>
    </xdr:to>
    <xdr:pic>
      <xdr:nvPicPr>
        <xdr:cNvPr id="5423" name="Picture 2">
          <a:extLst>
            <a:ext uri="{FF2B5EF4-FFF2-40B4-BE49-F238E27FC236}">
              <a16:creationId xmlns:a16="http://schemas.microsoft.com/office/drawing/2014/main" id="{75E56A43-BE8E-442C-840F-C407891B7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562975"/>
          <a:ext cx="1257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1152525</xdr:colOff>
      <xdr:row>33</xdr:row>
      <xdr:rowOff>66675</xdr:rowOff>
    </xdr:from>
    <xdr:to>
      <xdr:col>5</xdr:col>
      <xdr:colOff>200025</xdr:colOff>
      <xdr:row>36</xdr:row>
      <xdr:rowOff>19050</xdr:rowOff>
    </xdr:to>
    <xdr:sp macro="" textlink="" fLocksText="0">
      <xdr:nvSpPr>
        <xdr:cNvPr id="5123" name="ZoneTexte 3">
          <a:extLst>
            <a:ext uri="{FF2B5EF4-FFF2-40B4-BE49-F238E27FC236}">
              <a16:creationId xmlns:a16="http://schemas.microsoft.com/office/drawing/2014/main" id="{C2B564CD-B859-46C0-AFEC-6FD469778896}"/>
            </a:ext>
          </a:extLst>
        </xdr:cNvPr>
        <xdr:cNvSpPr txBox="1">
          <a:spLocks noChangeArrowheads="1"/>
        </xdr:cNvSpPr>
      </xdr:nvSpPr>
      <xdr:spPr bwMode="auto">
        <a:xfrm>
          <a:off x="3848100" y="8896350"/>
          <a:ext cx="942975" cy="523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Reporte ton score sur ton graphique !</a:t>
          </a:r>
        </a:p>
      </xdr:txBody>
    </xdr:sp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95250</xdr:colOff>
      <xdr:row>2</xdr:row>
      <xdr:rowOff>0</xdr:rowOff>
    </xdr:to>
    <xdr:pic>
      <xdr:nvPicPr>
        <xdr:cNvPr id="5425" name="Image 5">
          <a:extLst>
            <a:ext uri="{FF2B5EF4-FFF2-40B4-BE49-F238E27FC236}">
              <a16:creationId xmlns:a16="http://schemas.microsoft.com/office/drawing/2014/main" id="{38B58BB1-936C-4374-AA3F-28843AA21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333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95250</xdr:colOff>
      <xdr:row>2</xdr:row>
      <xdr:rowOff>0</xdr:rowOff>
    </xdr:to>
    <xdr:pic>
      <xdr:nvPicPr>
        <xdr:cNvPr id="5426" name="Image 5">
          <a:extLst>
            <a:ext uri="{FF2B5EF4-FFF2-40B4-BE49-F238E27FC236}">
              <a16:creationId xmlns:a16="http://schemas.microsoft.com/office/drawing/2014/main" id="{AB565804-7388-468A-8400-C1C1BF7C6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333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31</xdr:row>
      <xdr:rowOff>38100</xdr:rowOff>
    </xdr:from>
    <xdr:to>
      <xdr:col>3</xdr:col>
      <xdr:colOff>219075</xdr:colOff>
      <xdr:row>37</xdr:row>
      <xdr:rowOff>76200</xdr:rowOff>
    </xdr:to>
    <xdr:pic>
      <xdr:nvPicPr>
        <xdr:cNvPr id="6387" name="Picture 1">
          <a:extLst>
            <a:ext uri="{FF2B5EF4-FFF2-40B4-BE49-F238E27FC236}">
              <a16:creationId xmlns:a16="http://schemas.microsoft.com/office/drawing/2014/main" id="{EE6C774E-8CC7-43CD-9A81-2078AEE3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8324850"/>
          <a:ext cx="18764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285750</xdr:colOff>
      <xdr:row>30</xdr:row>
      <xdr:rowOff>76200</xdr:rowOff>
    </xdr:from>
    <xdr:to>
      <xdr:col>4</xdr:col>
      <xdr:colOff>1209675</xdr:colOff>
      <xdr:row>37</xdr:row>
      <xdr:rowOff>104775</xdr:rowOff>
    </xdr:to>
    <xdr:pic>
      <xdr:nvPicPr>
        <xdr:cNvPr id="6388" name="Picture 2">
          <a:extLst>
            <a:ext uri="{FF2B5EF4-FFF2-40B4-BE49-F238E27FC236}">
              <a16:creationId xmlns:a16="http://schemas.microsoft.com/office/drawing/2014/main" id="{C1BE08F0-CAEE-4495-90A4-4EB92956C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8258175"/>
          <a:ext cx="1257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1152525</xdr:colOff>
      <xdr:row>33</xdr:row>
      <xdr:rowOff>66675</xdr:rowOff>
    </xdr:from>
    <xdr:to>
      <xdr:col>5</xdr:col>
      <xdr:colOff>200025</xdr:colOff>
      <xdr:row>36</xdr:row>
      <xdr:rowOff>19050</xdr:rowOff>
    </xdr:to>
    <xdr:sp macro="" textlink="" fLocksText="0">
      <xdr:nvSpPr>
        <xdr:cNvPr id="6147" name="ZoneTexte 3">
          <a:extLst>
            <a:ext uri="{FF2B5EF4-FFF2-40B4-BE49-F238E27FC236}">
              <a16:creationId xmlns:a16="http://schemas.microsoft.com/office/drawing/2014/main" id="{78160B34-AEC7-43DF-AED6-A2A9583D988A}"/>
            </a:ext>
          </a:extLst>
        </xdr:cNvPr>
        <xdr:cNvSpPr txBox="1">
          <a:spLocks noChangeArrowheads="1"/>
        </xdr:cNvSpPr>
      </xdr:nvSpPr>
      <xdr:spPr bwMode="auto">
        <a:xfrm>
          <a:off x="3714750" y="8639175"/>
          <a:ext cx="885825" cy="523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Reporte ton score sur ton graphique !</a:t>
          </a:r>
        </a:p>
      </xdr:txBody>
    </xdr:sp>
    <xdr:clientData/>
  </xdr:twoCellAnchor>
  <xdr:twoCellAnchor>
    <xdr:from>
      <xdr:col>0</xdr:col>
      <xdr:colOff>161925</xdr:colOff>
      <xdr:row>2</xdr:row>
      <xdr:rowOff>28575</xdr:rowOff>
    </xdr:from>
    <xdr:to>
      <xdr:col>1</xdr:col>
      <xdr:colOff>47625</xdr:colOff>
      <xdr:row>4</xdr:row>
      <xdr:rowOff>104775</xdr:rowOff>
    </xdr:to>
    <xdr:pic>
      <xdr:nvPicPr>
        <xdr:cNvPr id="6390" name="Image 5">
          <a:extLst>
            <a:ext uri="{FF2B5EF4-FFF2-40B4-BE49-F238E27FC236}">
              <a16:creationId xmlns:a16="http://schemas.microsoft.com/office/drawing/2014/main" id="{7E9C9F0E-C87A-47EB-9644-DBA29CC91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42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showGridLines="0" tabSelected="1" workbookViewId="0">
      <selection activeCell="U5" sqref="U5"/>
    </sheetView>
  </sheetViews>
  <sheetFormatPr baseColWidth="10" defaultRowHeight="15" x14ac:dyDescent="0.25"/>
  <cols>
    <col min="1" max="1" width="4.5703125" style="1" customWidth="1"/>
    <col min="2" max="2" width="25.7109375" customWidth="1"/>
    <col min="3" max="3" width="2.7109375" customWidth="1"/>
    <col min="4" max="4" width="5" style="2" customWidth="1"/>
    <col min="5" max="5" width="28.42578125" customWidth="1"/>
    <col min="6" max="6" width="3.7109375" customWidth="1"/>
    <col min="7" max="7" width="1.28515625" customWidth="1"/>
    <col min="8" max="8" width="7.7109375" customWidth="1"/>
    <col min="9" max="10" width="0" hidden="1" customWidth="1"/>
    <col min="11" max="11" width="8.85546875" customWidth="1"/>
    <col min="12" max="15" width="0" style="3" hidden="1" customWidth="1"/>
    <col min="16" max="19" width="0" hidden="1" customWidth="1"/>
  </cols>
  <sheetData>
    <row r="1" spans="1:19" ht="10.35" customHeight="1" x14ac:dyDescent="0.25">
      <c r="A1" s="4"/>
      <c r="B1" s="5"/>
      <c r="C1" s="5"/>
      <c r="D1" s="6"/>
      <c r="E1" s="5"/>
      <c r="F1" s="5"/>
      <c r="G1" s="5"/>
      <c r="L1" s="3">
        <f ca="1">ROUND(+N1*1000,0)</f>
        <v>772</v>
      </c>
      <c r="N1" s="7">
        <f ca="1">RAND()</f>
        <v>0.77221377558095672</v>
      </c>
    </row>
    <row r="2" spans="1:19" ht="27.75" customHeight="1" x14ac:dyDescent="0.5">
      <c r="A2" s="86" t="str">
        <f>"Super défi CM2 : 50 calculs en 5 minutes"</f>
        <v>Super défi CM2 : 50 calculs en 5 minutes</v>
      </c>
      <c r="B2" s="86"/>
      <c r="C2" s="86"/>
      <c r="D2" s="86"/>
      <c r="E2" s="86"/>
      <c r="F2" s="86"/>
      <c r="G2" s="8"/>
      <c r="H2" s="87" t="str">
        <f ca="1">"série "&amp;L1</f>
        <v>série 772</v>
      </c>
      <c r="I2" s="87"/>
      <c r="J2" s="87"/>
      <c r="K2" s="87"/>
    </row>
    <row r="3" spans="1:19" ht="7.5" customHeight="1" x14ac:dyDescent="0.25">
      <c r="A3" s="88"/>
      <c r="B3" s="88"/>
      <c r="C3" s="88"/>
      <c r="D3" s="88"/>
      <c r="E3" s="88"/>
      <c r="F3" s="88"/>
      <c r="G3" s="9"/>
      <c r="H3" s="10"/>
      <c r="I3" s="10"/>
    </row>
    <row r="4" spans="1:19" x14ac:dyDescent="0.25">
      <c r="A4" s="11"/>
      <c r="B4" s="12"/>
      <c r="C4" s="12"/>
      <c r="D4" s="13"/>
      <c r="E4" s="12"/>
      <c r="F4" s="12"/>
      <c r="G4" s="9"/>
      <c r="H4" s="89" t="s">
        <v>0</v>
      </c>
      <c r="I4" s="89"/>
      <c r="J4" s="89"/>
      <c r="K4" s="89"/>
      <c r="L4"/>
      <c r="M4"/>
      <c r="N4"/>
      <c r="O4"/>
    </row>
    <row r="5" spans="1:19" ht="15" customHeight="1" x14ac:dyDescent="0.25">
      <c r="A5" s="15"/>
      <c r="B5" s="16"/>
      <c r="C5" s="16"/>
      <c r="D5" s="17"/>
      <c r="E5" s="16"/>
      <c r="F5" s="16"/>
      <c r="G5" s="18"/>
      <c r="H5" s="19" t="s">
        <v>1</v>
      </c>
      <c r="I5" s="19"/>
      <c r="J5" s="19"/>
      <c r="K5" s="19" t="s">
        <v>2</v>
      </c>
      <c r="L5"/>
      <c r="M5"/>
      <c r="N5" s="90" t="s">
        <v>3</v>
      </c>
      <c r="O5" s="90"/>
      <c r="Q5" s="20" t="s">
        <v>4</v>
      </c>
      <c r="R5" s="3"/>
    </row>
    <row r="6" spans="1:19" ht="22.5" customHeight="1" x14ac:dyDescent="0.25">
      <c r="A6" s="21">
        <v>1</v>
      </c>
      <c r="B6" s="22" t="str">
        <f ca="1">N6&amp;" x ____ = "&amp;N6*O6</f>
        <v>8 x ____ = 72</v>
      </c>
      <c r="C6" s="23"/>
      <c r="D6" s="24">
        <v>26</v>
      </c>
      <c r="E6" s="22" t="str">
        <f ca="1">Q6&amp;" + "&amp;R6&amp;" = ____"</f>
        <v>556 + 8000 = ____</v>
      </c>
      <c r="F6" s="22"/>
      <c r="G6" s="25"/>
      <c r="H6" s="26">
        <f ca="1">+O6</f>
        <v>9</v>
      </c>
      <c r="I6" s="27"/>
      <c r="J6" s="27"/>
      <c r="K6" s="26">
        <f ca="1">Q6+R6</f>
        <v>8556</v>
      </c>
      <c r="L6"/>
      <c r="M6"/>
      <c r="N6" s="3">
        <f ca="1">RANDBETWEEN(2,9)</f>
        <v>8</v>
      </c>
      <c r="O6" s="3">
        <f ca="1">RANDBETWEEN(6,9)</f>
        <v>9</v>
      </c>
      <c r="Q6" s="3">
        <f ca="1">RANDBETWEEN(1,9999)</f>
        <v>556</v>
      </c>
      <c r="R6" s="28">
        <f ca="1">RANDBETWEEN(1,9)*1000</f>
        <v>8000</v>
      </c>
    </row>
    <row r="7" spans="1:19" ht="22.5" customHeight="1" x14ac:dyDescent="0.25">
      <c r="A7" s="21">
        <v>2</v>
      </c>
      <c r="B7" s="22" t="str">
        <f ca="1">N7&amp;" + "&amp;O7&amp;" = _____"</f>
        <v>3 + 9,3 = _____</v>
      </c>
      <c r="C7" s="23"/>
      <c r="D7" s="24">
        <v>27</v>
      </c>
      <c r="E7" s="22" t="str">
        <f ca="1">Q7&amp;" x 19 = ____"</f>
        <v>4 x 19 = ____</v>
      </c>
      <c r="F7" s="22"/>
      <c r="G7" s="25"/>
      <c r="H7" s="29">
        <f ca="1">N7+O7</f>
        <v>12.3</v>
      </c>
      <c r="I7" s="27"/>
      <c r="J7" s="27"/>
      <c r="K7" s="26">
        <f ca="1">+Q7*19</f>
        <v>76</v>
      </c>
      <c r="L7"/>
      <c r="M7"/>
      <c r="N7" s="3">
        <f ca="1">RANDBETWEEN(1,99)</f>
        <v>3</v>
      </c>
      <c r="O7" s="3">
        <f ca="1">RANDBETWEEN(1,99)/10</f>
        <v>9.3000000000000007</v>
      </c>
      <c r="P7" s="7">
        <f ca="1">RANDBETWEEN(1,6)</f>
        <v>1</v>
      </c>
      <c r="Q7" s="3">
        <f ca="1">RANDBETWEEN(1,9)</f>
        <v>4</v>
      </c>
      <c r="R7" s="3"/>
    </row>
    <row r="8" spans="1:19" ht="22.5" customHeight="1" x14ac:dyDescent="0.25">
      <c r="A8" s="21">
        <v>3</v>
      </c>
      <c r="B8" s="22" t="str">
        <f ca="1">N8/10&amp;" pour aller à "&amp;INT(N8/10)+1&amp;" : _____ "</f>
        <v xml:space="preserve">2,2 pour aller à 3 : _____ </v>
      </c>
      <c r="C8" s="23"/>
      <c r="D8" s="24">
        <v>28</v>
      </c>
      <c r="E8" s="22" t="str">
        <f ca="1">Q8&amp;" : 1000 = ____"</f>
        <v>44 : 1000 = ____</v>
      </c>
      <c r="F8" s="22"/>
      <c r="G8" s="25"/>
      <c r="H8" s="29">
        <f ca="1">+INT(N8/10)+1-N8/10</f>
        <v>0.79999999999999982</v>
      </c>
      <c r="I8" s="27"/>
      <c r="J8" s="27"/>
      <c r="K8" s="30">
        <f ca="1">Q8/1000</f>
        <v>4.3999999999999997E-2</v>
      </c>
      <c r="L8"/>
      <c r="M8"/>
      <c r="N8" s="3">
        <f ca="1">RANDBETWEEN(1,99)</f>
        <v>22</v>
      </c>
      <c r="Q8" s="3">
        <f ca="1">RANDBETWEEN(1,99)</f>
        <v>44</v>
      </c>
      <c r="R8" s="3">
        <f ca="1">RANDBETWEEN(2,6)</f>
        <v>5</v>
      </c>
    </row>
    <row r="9" spans="1:19" ht="22.5" customHeight="1" x14ac:dyDescent="0.25">
      <c r="A9" s="21">
        <v>4</v>
      </c>
      <c r="B9" s="22" t="str">
        <f ca="1">N9&amp;" : 10 = ____"</f>
        <v>22 : 10 = ____</v>
      </c>
      <c r="C9" s="23"/>
      <c r="D9" s="24">
        <v>29</v>
      </c>
      <c r="E9" s="22" t="str">
        <f ca="1">Q9/1000&amp;" pour aller à "&amp;INT(Q9/1000)+1&amp;" : _____ "</f>
        <v xml:space="preserve">2,31 pour aller à 3 : _____ </v>
      </c>
      <c r="F9" s="22"/>
      <c r="G9" s="25"/>
      <c r="H9" s="29">
        <f ca="1">N9/10</f>
        <v>2.2000000000000002</v>
      </c>
      <c r="I9" s="27"/>
      <c r="J9" s="27"/>
      <c r="K9" s="30">
        <f ca="1">+INT(Q9/1000)+1-Q9/1000</f>
        <v>0.69</v>
      </c>
      <c r="L9"/>
      <c r="M9"/>
      <c r="N9" s="3">
        <f ca="1">RANDBETWEEN(1,99)</f>
        <v>22</v>
      </c>
      <c r="Q9" s="3">
        <f ca="1">RANDBETWEEN(100,10000)</f>
        <v>2310</v>
      </c>
      <c r="R9" s="3"/>
    </row>
    <row r="10" spans="1:19" ht="22.5" customHeight="1" x14ac:dyDescent="0.25">
      <c r="A10" s="21">
        <v>5</v>
      </c>
      <c r="B10" s="22" t="str">
        <f ca="1">N10&amp;" x 11 = ____"</f>
        <v>9 x 11 = ____</v>
      </c>
      <c r="C10" s="23"/>
      <c r="D10" s="24">
        <v>30</v>
      </c>
      <c r="E10" s="22" t="str">
        <f ca="1">"Le quart de "&amp;Q10*4&amp;" est : ____"</f>
        <v>Le quart de 32 est : ____</v>
      </c>
      <c r="F10" s="22"/>
      <c r="G10" s="25"/>
      <c r="H10" s="26">
        <f ca="1">N10*11</f>
        <v>99</v>
      </c>
      <c r="I10" s="27"/>
      <c r="J10" s="27"/>
      <c r="K10" s="26">
        <f ca="1">+Q10</f>
        <v>8</v>
      </c>
      <c r="L10"/>
      <c r="M10"/>
      <c r="N10" s="3">
        <f ca="1">RANDBETWEEN(1,9)</f>
        <v>9</v>
      </c>
      <c r="Q10" s="3">
        <f ca="1">RANDBETWEEN(1,33)</f>
        <v>8</v>
      </c>
      <c r="R10" s="3"/>
    </row>
    <row r="11" spans="1:19" ht="22.5" customHeight="1" x14ac:dyDescent="0.25">
      <c r="A11" s="21">
        <v>6</v>
      </c>
      <c r="B11" s="22" t="str">
        <f ca="1">"Le double de "&amp;N11&amp;" est : ____"</f>
        <v>Le double de 0,25 est : ____</v>
      </c>
      <c r="C11" s="23"/>
      <c r="D11" s="24">
        <v>31</v>
      </c>
      <c r="E11" s="22" t="str">
        <f ca="1">Q11*R11&amp;" : "&amp;Q11&amp;" = _____ "</f>
        <v xml:space="preserve">16 : 2 = _____ </v>
      </c>
      <c r="F11" s="22"/>
      <c r="G11" s="25"/>
      <c r="H11" s="29">
        <f ca="1">+N11*2</f>
        <v>0.5</v>
      </c>
      <c r="I11" s="26"/>
      <c r="J11" s="26"/>
      <c r="K11" s="26">
        <f ca="1">+R11</f>
        <v>8</v>
      </c>
      <c r="L11"/>
      <c r="M11"/>
      <c r="N11" s="3">
        <f ca="1">CHOOSE(O11,0.25,0.5,1,2.5,5)</f>
        <v>0.25</v>
      </c>
      <c r="O11" s="3">
        <f ca="1">RANDBETWEEN(1,5)</f>
        <v>1</v>
      </c>
      <c r="Q11" s="3">
        <f ca="1">RANDBETWEEN(2,9)</f>
        <v>2</v>
      </c>
      <c r="R11" s="3">
        <f ca="1">RANDBETWEEN(6,9)</f>
        <v>8</v>
      </c>
    </row>
    <row r="12" spans="1:19" ht="22.5" customHeight="1" x14ac:dyDescent="0.25">
      <c r="A12" s="21">
        <v>7</v>
      </c>
      <c r="B12" s="22" t="str">
        <f ca="1">N12&amp;" : "&amp;O12&amp;" ?  q =_____, r =___"</f>
        <v>23 : 9 ?  q =_____, r =___</v>
      </c>
      <c r="C12" s="23"/>
      <c r="D12" s="24">
        <v>32</v>
      </c>
      <c r="E12" s="22" t="str">
        <f ca="1">Q12&amp;" de "&amp;R12&amp;" est : ____"</f>
        <v>La moitié de 5 est : ____</v>
      </c>
      <c r="F12" s="22"/>
      <c r="G12" s="25"/>
      <c r="H12" s="26" t="str">
        <f ca="1">"q: "&amp;INT(N12/O12)&amp;" r: "&amp;(N12-O12*INT(N12/O12))</f>
        <v>q: 2 r: 5</v>
      </c>
      <c r="I12" s="27"/>
      <c r="J12" s="27"/>
      <c r="K12" s="31">
        <f ca="1">IF(S12&lt;=3,R12/(S12+1),R12/(S12-2))</f>
        <v>2.5</v>
      </c>
      <c r="L12"/>
      <c r="M12"/>
      <c r="N12" s="3">
        <f ca="1">+O12*RANDBETWEEN(2,9)+RANDBETWEEN(1,O12-1)</f>
        <v>23</v>
      </c>
      <c r="O12" s="3">
        <f ca="1">RANDBETWEEN(2,9)</f>
        <v>9</v>
      </c>
      <c r="Q12" s="3" t="str">
        <f ca="1">CHOOSE(S12,"La moitié","Le tiers","Le quart","La moitié","Le tiers","Le quart")</f>
        <v>La moitié</v>
      </c>
      <c r="R12" s="3">
        <f ca="1">CHOOSE(S12,0.5,0.75,1,5,7.5,10)</f>
        <v>5</v>
      </c>
      <c r="S12" s="7">
        <f ca="1">RANDBETWEEN(1,6)</f>
        <v>4</v>
      </c>
    </row>
    <row r="13" spans="1:19" ht="22.5" customHeight="1" x14ac:dyDescent="0.25">
      <c r="A13" s="21">
        <v>8</v>
      </c>
      <c r="B13" s="22" t="str">
        <f ca="1">"Le tiers de "&amp;N13*3&amp;" est : ____"</f>
        <v>Le tiers de 33 est : ____</v>
      </c>
      <c r="C13" s="23"/>
      <c r="D13" s="24">
        <v>33</v>
      </c>
      <c r="E13" s="22" t="str">
        <f ca="1">Q13&amp;" + "&amp;R13&amp;" = _____"</f>
        <v>47 + 64 = _____</v>
      </c>
      <c r="F13" s="22"/>
      <c r="G13" s="25"/>
      <c r="H13" s="26">
        <f ca="1">+N13</f>
        <v>11</v>
      </c>
      <c r="I13" s="27"/>
      <c r="J13" s="27"/>
      <c r="K13" s="32">
        <f ca="1">Q13+R13</f>
        <v>111</v>
      </c>
      <c r="L13"/>
      <c r="M13"/>
      <c r="N13" s="3">
        <f ca="1">RANDBETWEEN(1,33)</f>
        <v>11</v>
      </c>
      <c r="Q13" s="3">
        <f ca="1">RANDBETWEEN(1,99)</f>
        <v>47</v>
      </c>
      <c r="R13" s="3">
        <f ca="1">RANDBETWEEN(1,99)</f>
        <v>64</v>
      </c>
    </row>
    <row r="14" spans="1:19" ht="22.5" customHeight="1" x14ac:dyDescent="0.25">
      <c r="A14" s="21">
        <v>9</v>
      </c>
      <c r="B14" s="22" t="str">
        <f ca="1">N14*100+O14&amp;" + ____ = "&amp;INT(N14+1)*100</f>
        <v>972 + ____ = 1000</v>
      </c>
      <c r="C14" s="23"/>
      <c r="D14" s="24">
        <v>34</v>
      </c>
      <c r="E14" s="22" t="str">
        <f ca="1">Q14&amp;" : 100 = ____"</f>
        <v>1 : 100 = ____</v>
      </c>
      <c r="F14" s="22"/>
      <c r="G14" s="25"/>
      <c r="H14" s="32">
        <f ca="1">100-O14</f>
        <v>28</v>
      </c>
      <c r="I14" s="27"/>
      <c r="J14" s="27"/>
      <c r="K14" s="31">
        <f ca="1">Q14/100</f>
        <v>0.01</v>
      </c>
      <c r="L14"/>
      <c r="M14"/>
      <c r="N14" s="3">
        <f ca="1">RANDBETWEEN(1,10)</f>
        <v>9</v>
      </c>
      <c r="O14" s="3">
        <f ca="1">RANDBETWEEN(0,99)</f>
        <v>72</v>
      </c>
      <c r="Q14" s="3">
        <f ca="1">RANDBETWEEN(1,99)</f>
        <v>1</v>
      </c>
      <c r="R14" s="3"/>
    </row>
    <row r="15" spans="1:19" ht="22.5" customHeight="1" x14ac:dyDescent="0.25">
      <c r="A15" s="21">
        <v>10</v>
      </c>
      <c r="B15" s="22" t="str">
        <f ca="1">N15&amp;" + "&amp;O15&amp;" = ____"</f>
        <v>51 + 80 = ____</v>
      </c>
      <c r="C15" s="23"/>
      <c r="D15" s="24">
        <v>35</v>
      </c>
      <c r="E15" s="22" t="str">
        <f ca="1">Q15&amp;" x 21  = ____"</f>
        <v>7 x 21  = ____</v>
      </c>
      <c r="F15" s="22"/>
      <c r="G15" s="25"/>
      <c r="H15" s="32">
        <f ca="1">N15+O15</f>
        <v>131</v>
      </c>
      <c r="I15" s="27"/>
      <c r="J15" s="27"/>
      <c r="K15" s="26">
        <f ca="1">Q15*21</f>
        <v>147</v>
      </c>
      <c r="L15"/>
      <c r="M15"/>
      <c r="N15" s="3">
        <f ca="1">RANDBETWEEN(1,99)</f>
        <v>51</v>
      </c>
      <c r="O15" s="3">
        <f ca="1">RANDBETWEEN(1,9)*10</f>
        <v>80</v>
      </c>
      <c r="Q15" s="3">
        <f ca="1">RANDBETWEEN(1,9)</f>
        <v>7</v>
      </c>
      <c r="R15" s="3"/>
    </row>
    <row r="16" spans="1:19" ht="22.5" customHeight="1" x14ac:dyDescent="0.25">
      <c r="A16" s="21">
        <v>11</v>
      </c>
      <c r="B16" s="22" t="str">
        <f ca="1">N16&amp;" x 19 = ____"</f>
        <v>7 x 19 = ____</v>
      </c>
      <c r="C16" s="23"/>
      <c r="D16" s="24">
        <v>36</v>
      </c>
      <c r="E16" s="22" t="str">
        <f ca="1">Q16&amp;" - "&amp;R16&amp;" = ____"</f>
        <v>7893 - 60 = ____</v>
      </c>
      <c r="F16" s="22"/>
      <c r="G16" s="25"/>
      <c r="H16" s="26">
        <f ca="1">N16*19</f>
        <v>133</v>
      </c>
      <c r="I16" s="27"/>
      <c r="J16" s="27"/>
      <c r="K16" s="32">
        <f ca="1">Q16-R16</f>
        <v>7833</v>
      </c>
      <c r="L16"/>
      <c r="M16"/>
      <c r="N16" s="3">
        <f ca="1">RANDBETWEEN(1,9)</f>
        <v>7</v>
      </c>
      <c r="Q16" s="3">
        <f ca="1">RANDBETWEEN(100,10000)</f>
        <v>7893</v>
      </c>
      <c r="R16" s="3">
        <f ca="1">RANDBETWEEN(1,9)*10</f>
        <v>60</v>
      </c>
    </row>
    <row r="17" spans="1:18" ht="22.5" customHeight="1" x14ac:dyDescent="0.25">
      <c r="A17" s="21">
        <v>12</v>
      </c>
      <c r="B17" s="22" t="str">
        <f ca="1">"Le triple de "&amp;N17&amp;" est : ____"</f>
        <v>Le triple de 35 est : ____</v>
      </c>
      <c r="C17" s="23"/>
      <c r="D17" s="24">
        <v>37</v>
      </c>
      <c r="E17" s="22" t="str">
        <f ca="1">Q17&amp;" : "&amp;R17&amp;" ?  q =_____, r =___"</f>
        <v>11 : 3 ?  q =_____, r =___</v>
      </c>
      <c r="F17" s="22"/>
      <c r="G17" s="25"/>
      <c r="H17" s="26">
        <f ca="1">+N17*3</f>
        <v>105</v>
      </c>
      <c r="I17" s="27"/>
      <c r="J17" s="27"/>
      <c r="K17" s="26" t="str">
        <f ca="1">"q: "&amp;INT(Q17/R17)&amp;" r: "&amp;(Q17-R17*INT(Q17/R17))</f>
        <v>q: 3 r: 2</v>
      </c>
      <c r="L17"/>
      <c r="M17"/>
      <c r="N17" s="3">
        <f ca="1">RANDBETWEEN(0,99)</f>
        <v>35</v>
      </c>
      <c r="Q17" s="3">
        <f ca="1">+R17*RANDBETWEEN(2,9)+RANDBETWEEN(1,R17-1)</f>
        <v>11</v>
      </c>
      <c r="R17" s="3">
        <f ca="1">RANDBETWEEN(2,9)</f>
        <v>3</v>
      </c>
    </row>
    <row r="18" spans="1:18" ht="22.5" customHeight="1" x14ac:dyDescent="0.25">
      <c r="A18" s="21">
        <v>13</v>
      </c>
      <c r="B18" s="22" t="str">
        <f ca="1">N18&amp;" - "&amp;O18&amp;" = ____"</f>
        <v>8090 - 200 = ____</v>
      </c>
      <c r="C18" s="23"/>
      <c r="D18" s="24">
        <v>38</v>
      </c>
      <c r="E18" s="22" t="str">
        <f ca="1">"La moitié de "&amp;Q18*2&amp;" est : ____"</f>
        <v>La moitié de 40 est : ____</v>
      </c>
      <c r="F18" s="22"/>
      <c r="G18" s="25"/>
      <c r="H18" s="26">
        <f ca="1">N18-O18</f>
        <v>7890</v>
      </c>
      <c r="I18" s="27"/>
      <c r="J18" s="27"/>
      <c r="K18" s="26">
        <f ca="1">+Q18</f>
        <v>20</v>
      </c>
      <c r="L18"/>
      <c r="M18"/>
      <c r="N18" s="3">
        <f ca="1">RANDBETWEEN(1000,9999)</f>
        <v>8090</v>
      </c>
      <c r="O18" s="3">
        <f ca="1">RANDBETWEEN(1,9)*100</f>
        <v>200</v>
      </c>
      <c r="Q18" s="3">
        <f ca="1">RANDBETWEEN(1,33)</f>
        <v>20</v>
      </c>
      <c r="R18" s="3"/>
    </row>
    <row r="19" spans="1:18" ht="22.5" customHeight="1" x14ac:dyDescent="0.25">
      <c r="A19" s="21">
        <v>14</v>
      </c>
      <c r="B19" s="22" t="str">
        <f ca="1">N19&amp;" : 10 =_____"</f>
        <v>4,5 : 10 =_____</v>
      </c>
      <c r="C19" s="23"/>
      <c r="D19" s="24">
        <v>39</v>
      </c>
      <c r="E19" s="22" t="str">
        <f ca="1">Q19&amp;" + "&amp;R19&amp;" = _____"</f>
        <v>3,7 + 16,6 = _____</v>
      </c>
      <c r="F19" s="22"/>
      <c r="G19" s="25"/>
      <c r="H19" s="33">
        <f ca="1">+N19/10</f>
        <v>0.45</v>
      </c>
      <c r="I19" s="27"/>
      <c r="J19" s="27"/>
      <c r="K19" s="29">
        <f ca="1">+Q19+R19</f>
        <v>20.3</v>
      </c>
      <c r="L19"/>
      <c r="M19"/>
      <c r="N19" s="3">
        <f ca="1">RANDBETWEEN(1,99)/10</f>
        <v>4.5</v>
      </c>
      <c r="Q19" s="3">
        <f ca="1">RANDBETWEEN(10,199)/10</f>
        <v>3.7</v>
      </c>
      <c r="R19" s="3">
        <f ca="1">RANDBETWEEN(1,199)/10</f>
        <v>16.600000000000001</v>
      </c>
    </row>
    <row r="20" spans="1:18" ht="22.5" customHeight="1" x14ac:dyDescent="0.25">
      <c r="A20" s="21">
        <v>15</v>
      </c>
      <c r="B20" s="22" t="str">
        <f ca="1">N20&amp;" + "&amp;O20&amp;" = _____"</f>
        <v>4,5 + 6,9 = _____</v>
      </c>
      <c r="C20" s="23"/>
      <c r="D20" s="24">
        <v>40</v>
      </c>
      <c r="E20" s="22" t="str">
        <f ca="1">Q20&amp;" x 10 =_____"</f>
        <v>69 x 10 =_____</v>
      </c>
      <c r="F20" s="22"/>
      <c r="G20" s="25"/>
      <c r="H20" s="29">
        <f ca="1">+N20+O20</f>
        <v>11.4</v>
      </c>
      <c r="I20" s="27"/>
      <c r="J20" s="27"/>
      <c r="K20" s="32">
        <f ca="1">Q20*10</f>
        <v>690</v>
      </c>
      <c r="L20"/>
      <c r="M20"/>
      <c r="N20" s="3">
        <f ca="1">RANDBETWEEN(1,99)/10</f>
        <v>4.5</v>
      </c>
      <c r="O20" s="3">
        <f ca="1">RANDBETWEEN(1,99)/10</f>
        <v>6.9</v>
      </c>
      <c r="Q20" s="3">
        <f ca="1">RANDBETWEEN(1,99)</f>
        <v>69</v>
      </c>
      <c r="R20" s="3"/>
    </row>
    <row r="21" spans="1:18" ht="22.5" customHeight="1" x14ac:dyDescent="0.25">
      <c r="A21" s="21">
        <v>16</v>
      </c>
      <c r="B21" s="22" t="str">
        <f ca="1">N21&amp;" x 1000 = _____"</f>
        <v>56 x 1000 = _____</v>
      </c>
      <c r="C21" s="23"/>
      <c r="D21" s="24">
        <v>41</v>
      </c>
      <c r="E21" s="22" t="str">
        <f ca="1">Q21&amp;" x 25 = ____"</f>
        <v>8 x 25 = ____</v>
      </c>
      <c r="F21" s="22"/>
      <c r="G21" s="25"/>
      <c r="H21" s="32">
        <f ca="1">N21*1000</f>
        <v>56000</v>
      </c>
      <c r="I21" s="27"/>
      <c r="J21" s="27"/>
      <c r="K21" s="26">
        <f ca="1">Q21*25</f>
        <v>200</v>
      </c>
      <c r="L21"/>
      <c r="M21"/>
      <c r="N21" s="3">
        <f ca="1">RANDBETWEEN(1,99)</f>
        <v>56</v>
      </c>
      <c r="Q21" s="3">
        <f ca="1">(RANDBETWEEN(1,9))</f>
        <v>8</v>
      </c>
      <c r="R21" s="3"/>
    </row>
    <row r="22" spans="1:18" ht="22.5" customHeight="1" x14ac:dyDescent="0.25">
      <c r="A22" s="21">
        <v>17</v>
      </c>
      <c r="B22" s="22" t="str">
        <f ca="1">N22/100&amp;" pour aller à "&amp;INT(N22/100)+1&amp;" : _____ "</f>
        <v xml:space="preserve">0,72 pour aller à 1 : _____ </v>
      </c>
      <c r="C22" s="23"/>
      <c r="D22" s="24">
        <v>42</v>
      </c>
      <c r="E22" s="22" t="str">
        <f ca="1">Q22*100+R22&amp;" pour aller à "&amp;(Q22+1)*100&amp;" : ____"</f>
        <v>266 pour aller à 300 : ____</v>
      </c>
      <c r="F22" s="22"/>
      <c r="G22" s="25"/>
      <c r="H22" s="31">
        <f ca="1">+INT(N22/100)+1-N22/100</f>
        <v>0.28000000000000003</v>
      </c>
      <c r="I22" s="27"/>
      <c r="J22" s="27"/>
      <c r="K22" s="32">
        <f ca="1">100-R22</f>
        <v>34</v>
      </c>
      <c r="L22"/>
      <c r="M22"/>
      <c r="N22" s="3">
        <f ca="1">RANDBETWEEN(10,999)</f>
        <v>72</v>
      </c>
      <c r="Q22" s="3">
        <f ca="1">RANDBETWEEN(1,10)</f>
        <v>2</v>
      </c>
      <c r="R22" s="3">
        <f ca="1">RANDBETWEEN(0,99)</f>
        <v>66</v>
      </c>
    </row>
    <row r="23" spans="1:18" ht="22.5" customHeight="1" x14ac:dyDescent="0.25">
      <c r="A23" s="21">
        <v>18</v>
      </c>
      <c r="B23" s="22" t="str">
        <f ca="1">N23&amp;" x 21 = ____"</f>
        <v>1 x 21 = ____</v>
      </c>
      <c r="C23" s="23"/>
      <c r="D23" s="24">
        <v>43</v>
      </c>
      <c r="E23" s="22" t="str">
        <f ca="1">Q23&amp;" x "&amp;R23&amp;" = _____"</f>
        <v>9 x 400 = _____</v>
      </c>
      <c r="F23" s="22"/>
      <c r="G23" s="25"/>
      <c r="H23" s="32">
        <f ca="1">+N23*21</f>
        <v>21</v>
      </c>
      <c r="I23" s="27"/>
      <c r="J23" s="27"/>
      <c r="K23" s="26">
        <f ca="1">Q23*R23</f>
        <v>3600</v>
      </c>
      <c r="L23"/>
      <c r="M23"/>
      <c r="N23" s="3">
        <f ca="1">RANDBETWEEN(1,9)</f>
        <v>1</v>
      </c>
      <c r="Q23" s="3">
        <f ca="1">RANDBETWEEN(2,9)</f>
        <v>9</v>
      </c>
      <c r="R23" s="3">
        <f ca="1">RANDBETWEEN(1,9)*100</f>
        <v>400</v>
      </c>
    </row>
    <row r="24" spans="1:18" ht="22.5" customHeight="1" x14ac:dyDescent="0.25">
      <c r="A24" s="21">
        <v>19</v>
      </c>
      <c r="B24" s="22" t="str">
        <f ca="1">N24&amp;" x "&amp;O24&amp;" = _____"</f>
        <v>2 x 20 = _____</v>
      </c>
      <c r="C24" s="23"/>
      <c r="D24" s="24">
        <v>44</v>
      </c>
      <c r="E24" s="22" t="str">
        <f ca="1">Q24&amp;" x 10 = ____"</f>
        <v>9,7 x 10 = ____</v>
      </c>
      <c r="F24" s="22"/>
      <c r="G24" s="25"/>
      <c r="H24" s="26">
        <f ca="1">N24*O24</f>
        <v>40</v>
      </c>
      <c r="I24" s="27"/>
      <c r="J24" s="27"/>
      <c r="K24" s="32">
        <f ca="1">+Q24*10</f>
        <v>97</v>
      </c>
      <c r="L24"/>
      <c r="M24"/>
      <c r="N24" s="3">
        <f ca="1">RANDBETWEEN(2,9)</f>
        <v>2</v>
      </c>
      <c r="O24" s="3">
        <f ca="1">RANDBETWEEN(1,9)*10</f>
        <v>20</v>
      </c>
      <c r="Q24" s="3">
        <f ca="1">RANDBETWEEN(1,99)/10</f>
        <v>9.6999999999999993</v>
      </c>
      <c r="R24" s="3"/>
    </row>
    <row r="25" spans="1:18" ht="22.5" customHeight="1" x14ac:dyDescent="0.25">
      <c r="A25" s="21">
        <v>20</v>
      </c>
      <c r="B25" s="22" t="str">
        <f ca="1">N25&amp;" + "&amp;O25&amp;" = _____"</f>
        <v>6 + 16 = _____</v>
      </c>
      <c r="C25" s="23"/>
      <c r="D25" s="24">
        <v>45</v>
      </c>
      <c r="E25" s="34" t="str">
        <f ca="1">"La moitié de "&amp;Q25&amp;" est : ____"</f>
        <v>La moitié de 5 est : ____</v>
      </c>
      <c r="F25" s="22"/>
      <c r="G25" s="25"/>
      <c r="H25" s="32">
        <f ca="1">N25+O25</f>
        <v>22</v>
      </c>
      <c r="I25" s="27"/>
      <c r="J25" s="27"/>
      <c r="K25" s="33">
        <f ca="1">+Q25/2</f>
        <v>2.5</v>
      </c>
      <c r="L25"/>
      <c r="M25"/>
      <c r="N25" s="3">
        <f ca="1">RANDBETWEEN(1,99)</f>
        <v>6</v>
      </c>
      <c r="O25" s="3">
        <f ca="1">RANDBETWEEN(1,99)</f>
        <v>16</v>
      </c>
      <c r="P25" s="7">
        <f ca="1">RANDBETWEEN(1,6)</f>
        <v>3</v>
      </c>
      <c r="Q25" s="3">
        <f ca="1">CHOOSE(R25,0.5,1,2,5,10)</f>
        <v>5</v>
      </c>
      <c r="R25" s="3">
        <f ca="1">RANDBETWEEN(1,5)</f>
        <v>4</v>
      </c>
    </row>
    <row r="26" spans="1:18" ht="22.5" customHeight="1" x14ac:dyDescent="0.25">
      <c r="A26" s="21">
        <v>21</v>
      </c>
      <c r="B26" s="22" t="str">
        <f ca="1">N26&amp;" x 25 = ____"</f>
        <v>4 x 25 = ____</v>
      </c>
      <c r="C26" s="23"/>
      <c r="D26" s="24">
        <v>46</v>
      </c>
      <c r="E26" s="22" t="str">
        <f ca="1">Q26&amp;" : 100 =_____"</f>
        <v>1,7 : 100 =_____</v>
      </c>
      <c r="F26" s="35"/>
      <c r="G26" s="36"/>
      <c r="H26" s="26">
        <f ca="1">N26*25</f>
        <v>100</v>
      </c>
      <c r="I26" s="27"/>
      <c r="J26" s="27"/>
      <c r="K26" s="37">
        <f ca="1">Q26/100</f>
        <v>1.7000000000000001E-2</v>
      </c>
      <c r="L26"/>
      <c r="M26"/>
      <c r="N26" s="3">
        <f ca="1">RANDBETWEEN(1,9)</f>
        <v>4</v>
      </c>
      <c r="Q26" s="3">
        <f ca="1">RANDBETWEEN(1,99)/10</f>
        <v>1.7</v>
      </c>
      <c r="R26" s="3"/>
    </row>
    <row r="27" spans="1:18" ht="22.5" customHeight="1" x14ac:dyDescent="0.25">
      <c r="A27" s="21">
        <v>22</v>
      </c>
      <c r="B27" s="22" t="str">
        <f ca="1">N27&amp;" - "&amp;O27&amp;" = ____"</f>
        <v>279 - 20 = ____</v>
      </c>
      <c r="C27" s="23"/>
      <c r="D27" s="24">
        <v>47</v>
      </c>
      <c r="E27" s="22" t="str">
        <f ca="1">Q27&amp;" x 11 = ____"</f>
        <v>2 x 11 = ____</v>
      </c>
      <c r="F27" s="35"/>
      <c r="G27" s="36"/>
      <c r="H27" s="38">
        <f ca="1">N27-O27</f>
        <v>259</v>
      </c>
      <c r="I27" s="27"/>
      <c r="J27" s="27"/>
      <c r="K27" s="26">
        <f ca="1">Q27*11</f>
        <v>22</v>
      </c>
      <c r="L27"/>
      <c r="M27"/>
      <c r="N27" s="3">
        <f ca="1">RANDBETWEEN(100,999)</f>
        <v>279</v>
      </c>
      <c r="O27" s="3">
        <f ca="1">RANDBETWEEN(1,9)*10</f>
        <v>20</v>
      </c>
      <c r="Q27" s="3">
        <f ca="1">RANDBETWEEN(1,9)</f>
        <v>2</v>
      </c>
      <c r="R27" s="3"/>
    </row>
    <row r="28" spans="1:18" ht="22.5" customHeight="1" x14ac:dyDescent="0.25">
      <c r="A28" s="21">
        <v>23</v>
      </c>
      <c r="B28" s="22" t="str">
        <f ca="1">N28/10&amp;" + ____ = "&amp;INT(N28/10)+1</f>
        <v>5,5 + ____ = 6</v>
      </c>
      <c r="C28" s="23"/>
      <c r="D28" s="24">
        <v>48</v>
      </c>
      <c r="E28" s="34" t="str">
        <f ca="1">Q28&amp;" + "&amp;R28&amp;" = ____"</f>
        <v>753 + 50 = ____</v>
      </c>
      <c r="F28" s="35"/>
      <c r="G28" s="36"/>
      <c r="H28" s="29">
        <f ca="1">+INT(N28/10)+1-N28/10</f>
        <v>0.5</v>
      </c>
      <c r="I28" s="27"/>
      <c r="J28" s="27"/>
      <c r="K28" s="32">
        <f ca="1">Q28+R28</f>
        <v>803</v>
      </c>
      <c r="L28"/>
      <c r="M28"/>
      <c r="N28" s="3">
        <f ca="1">RANDBETWEEN(10,100)</f>
        <v>55</v>
      </c>
      <c r="Q28" s="3">
        <f ca="1">RANDBETWEEN(1,999)</f>
        <v>753</v>
      </c>
      <c r="R28" s="3">
        <f ca="1">RANDBETWEEN(1,9)*10</f>
        <v>50</v>
      </c>
    </row>
    <row r="29" spans="1:18" ht="22.5" customHeight="1" x14ac:dyDescent="0.25">
      <c r="A29" s="21">
        <v>24</v>
      </c>
      <c r="B29" s="22" t="str">
        <f ca="1">"Le double de "&amp;N29&amp;" est : ____"</f>
        <v>Le double de 79 est : ____</v>
      </c>
      <c r="C29" s="23"/>
      <c r="D29" s="24">
        <v>49</v>
      </c>
      <c r="E29" s="22" t="str">
        <f ca="1">Q29&amp;" + "&amp;R29&amp;" = _____"</f>
        <v>73 + 5,2 = _____</v>
      </c>
      <c r="F29" s="35"/>
      <c r="G29" s="36"/>
      <c r="H29" s="26">
        <f ca="1">+N29*2</f>
        <v>158</v>
      </c>
      <c r="I29" s="27"/>
      <c r="J29" s="27"/>
      <c r="K29" s="29">
        <f ca="1">Q29+R29</f>
        <v>78.2</v>
      </c>
      <c r="L29"/>
      <c r="M29"/>
      <c r="N29" s="3">
        <f ca="1">RANDBETWEEN(0,99)</f>
        <v>79</v>
      </c>
      <c r="Q29" s="3">
        <f ca="1">RANDBETWEEN(1,99)</f>
        <v>73</v>
      </c>
      <c r="R29" s="3">
        <f ca="1">RANDBETWEEN(1,99)/10</f>
        <v>5.2</v>
      </c>
    </row>
    <row r="30" spans="1:18" ht="22.5" customHeight="1" x14ac:dyDescent="0.25">
      <c r="A30" s="21">
        <v>25</v>
      </c>
      <c r="B30" s="22" t="str">
        <f ca="1">N30&amp;" + "&amp;O30&amp;" = ____"</f>
        <v>552 + 300 = ____</v>
      </c>
      <c r="C30" s="23"/>
      <c r="D30" s="24">
        <v>50</v>
      </c>
      <c r="E30" s="22" t="str">
        <f ca="1">"Le quadruple de "&amp;Q30&amp;" est : ____"</f>
        <v>Le quadruple de 87 est : ____</v>
      </c>
      <c r="F30" s="35"/>
      <c r="G30" s="36"/>
      <c r="H30" s="26">
        <f ca="1">N30+O30</f>
        <v>852</v>
      </c>
      <c r="I30" s="27"/>
      <c r="J30" s="27"/>
      <c r="K30" s="26">
        <f ca="1">+Q30*4</f>
        <v>348</v>
      </c>
      <c r="L30"/>
      <c r="M30"/>
      <c r="N30" s="3">
        <f ca="1">RANDBETWEEN(1,999)</f>
        <v>552</v>
      </c>
      <c r="O30" s="3">
        <f ca="1">RANDBETWEEN(1,9)*100</f>
        <v>300</v>
      </c>
      <c r="Q30" s="3">
        <f ca="1">RANDBETWEEN(1,99)</f>
        <v>87</v>
      </c>
      <c r="R30" s="3"/>
    </row>
    <row r="31" spans="1:18" x14ac:dyDescent="0.25">
      <c r="A31" s="15"/>
      <c r="B31" s="22"/>
      <c r="C31" s="39"/>
      <c r="D31" s="17"/>
      <c r="E31" s="16"/>
      <c r="F31" s="16"/>
      <c r="G31" s="18"/>
      <c r="H31" s="26"/>
      <c r="K31" s="40"/>
      <c r="Q31" s="3"/>
      <c r="R31" s="3"/>
    </row>
    <row r="32" spans="1:18" x14ac:dyDescent="0.25">
      <c r="A32" s="15"/>
      <c r="B32" s="16"/>
      <c r="C32" s="16"/>
      <c r="D32" s="17"/>
      <c r="E32" s="16"/>
      <c r="F32" s="16"/>
      <c r="G32" s="16"/>
      <c r="H32" s="27"/>
      <c r="K32" s="16"/>
      <c r="Q32" s="3"/>
      <c r="R32" s="3"/>
    </row>
    <row r="33" spans="1:18" x14ac:dyDescent="0.25">
      <c r="A33" s="41"/>
      <c r="B33" s="16"/>
      <c r="C33" s="16"/>
      <c r="D33" s="17"/>
      <c r="E33" s="16"/>
      <c r="F33" s="16"/>
      <c r="G33" s="16"/>
      <c r="H33" s="27"/>
      <c r="Q33" s="3"/>
      <c r="R33" s="3"/>
    </row>
    <row r="34" spans="1:18" x14ac:dyDescent="0.25">
      <c r="A34" s="85"/>
      <c r="B34" s="85"/>
      <c r="C34" s="16"/>
      <c r="D34" s="17"/>
      <c r="E34" s="16"/>
      <c r="F34" s="16"/>
      <c r="G34" s="16"/>
      <c r="H34" s="27"/>
      <c r="Q34" s="3"/>
      <c r="R34" s="3"/>
    </row>
    <row r="35" spans="1:18" x14ac:dyDescent="0.25">
      <c r="A35" s="85"/>
      <c r="B35" s="85"/>
      <c r="C35" s="16"/>
      <c r="D35" s="17"/>
      <c r="E35" s="16"/>
      <c r="F35" s="16"/>
      <c r="G35" s="16"/>
      <c r="H35" s="27"/>
      <c r="Q35" s="3"/>
      <c r="R35" s="3"/>
    </row>
    <row r="36" spans="1:18" x14ac:dyDescent="0.25">
      <c r="A36" s="85"/>
      <c r="B36" s="85"/>
      <c r="C36" s="16"/>
      <c r="D36" s="17"/>
      <c r="E36" s="16"/>
      <c r="F36" s="16"/>
      <c r="G36" s="16"/>
    </row>
    <row r="37" spans="1:18" x14ac:dyDescent="0.25">
      <c r="A37" s="85"/>
      <c r="B37" s="85"/>
      <c r="C37" s="16"/>
      <c r="D37" s="17"/>
      <c r="E37" s="16"/>
      <c r="F37" s="16"/>
      <c r="G37" s="16"/>
    </row>
    <row r="38" spans="1:18" x14ac:dyDescent="0.25">
      <c r="A38" s="85"/>
      <c r="B38" s="85"/>
      <c r="C38" s="16"/>
      <c r="D38" s="17"/>
      <c r="E38" s="16"/>
      <c r="F38" s="16"/>
      <c r="G38" s="16"/>
    </row>
    <row r="39" spans="1:18" x14ac:dyDescent="0.25">
      <c r="D39" s="42"/>
    </row>
    <row r="40" spans="1:18" x14ac:dyDescent="0.25">
      <c r="D40" s="42"/>
    </row>
    <row r="41" spans="1:18" x14ac:dyDescent="0.25">
      <c r="D41" s="42"/>
    </row>
    <row r="42" spans="1:18" x14ac:dyDescent="0.25">
      <c r="D42" s="42"/>
    </row>
    <row r="43" spans="1:18" x14ac:dyDescent="0.25">
      <c r="D43" s="42"/>
    </row>
    <row r="44" spans="1:18" x14ac:dyDescent="0.25">
      <c r="D44" s="42"/>
    </row>
    <row r="45" spans="1:18" x14ac:dyDescent="0.25">
      <c r="D45" s="42"/>
    </row>
    <row r="46" spans="1:18" x14ac:dyDescent="0.25">
      <c r="D46" s="42"/>
    </row>
    <row r="47" spans="1:18" x14ac:dyDescent="0.25">
      <c r="D47" s="42"/>
    </row>
    <row r="48" spans="1:18" x14ac:dyDescent="0.25">
      <c r="D48" s="42"/>
    </row>
    <row r="49" spans="4:4" x14ac:dyDescent="0.25">
      <c r="D49" s="42"/>
    </row>
    <row r="50" spans="4:4" x14ac:dyDescent="0.25">
      <c r="D50" s="42"/>
    </row>
    <row r="51" spans="4:4" x14ac:dyDescent="0.25">
      <c r="D51" s="42"/>
    </row>
    <row r="52" spans="4:4" x14ac:dyDescent="0.25">
      <c r="D52" s="42"/>
    </row>
    <row r="53" spans="4:4" x14ac:dyDescent="0.25">
      <c r="D53" s="42"/>
    </row>
    <row r="54" spans="4:4" x14ac:dyDescent="0.25">
      <c r="D54" s="42"/>
    </row>
    <row r="55" spans="4:4" x14ac:dyDescent="0.25">
      <c r="D55" s="42"/>
    </row>
    <row r="56" spans="4:4" x14ac:dyDescent="0.25">
      <c r="D56" s="42"/>
    </row>
    <row r="57" spans="4:4" x14ac:dyDescent="0.25">
      <c r="D57" s="42"/>
    </row>
    <row r="58" spans="4:4" x14ac:dyDescent="0.25">
      <c r="D58" s="42"/>
    </row>
    <row r="59" spans="4:4" x14ac:dyDescent="0.25">
      <c r="D59" s="42"/>
    </row>
    <row r="60" spans="4:4" x14ac:dyDescent="0.25">
      <c r="D60" s="42"/>
    </row>
    <row r="61" spans="4:4" x14ac:dyDescent="0.25">
      <c r="D61" s="42"/>
    </row>
    <row r="62" spans="4:4" x14ac:dyDescent="0.25">
      <c r="D62" s="42"/>
    </row>
    <row r="63" spans="4:4" x14ac:dyDescent="0.25">
      <c r="D63" s="42"/>
    </row>
    <row r="64" spans="4:4" x14ac:dyDescent="0.25">
      <c r="D64" s="42"/>
    </row>
    <row r="65" spans="4:4" x14ac:dyDescent="0.25">
      <c r="D65" s="42"/>
    </row>
    <row r="66" spans="4:4" x14ac:dyDescent="0.25">
      <c r="D66" s="42"/>
    </row>
    <row r="67" spans="4:4" x14ac:dyDescent="0.25">
      <c r="D67" s="42"/>
    </row>
    <row r="68" spans="4:4" x14ac:dyDescent="0.25">
      <c r="D68" s="42"/>
    </row>
    <row r="69" spans="4:4" x14ac:dyDescent="0.25">
      <c r="D69" s="42"/>
    </row>
    <row r="70" spans="4:4" x14ac:dyDescent="0.25">
      <c r="D70" s="42"/>
    </row>
    <row r="71" spans="4:4" x14ac:dyDescent="0.25">
      <c r="D71" s="42"/>
    </row>
    <row r="72" spans="4:4" x14ac:dyDescent="0.25">
      <c r="D72" s="42"/>
    </row>
    <row r="73" spans="4:4" x14ac:dyDescent="0.25">
      <c r="D73" s="42"/>
    </row>
    <row r="74" spans="4:4" x14ac:dyDescent="0.25">
      <c r="D74" s="42"/>
    </row>
    <row r="75" spans="4:4" x14ac:dyDescent="0.25">
      <c r="D75" s="42"/>
    </row>
    <row r="76" spans="4:4" x14ac:dyDescent="0.25">
      <c r="D76" s="42"/>
    </row>
    <row r="77" spans="4:4" x14ac:dyDescent="0.25">
      <c r="D77" s="42"/>
    </row>
    <row r="78" spans="4:4" x14ac:dyDescent="0.25">
      <c r="D78" s="42"/>
    </row>
    <row r="79" spans="4:4" x14ac:dyDescent="0.25">
      <c r="D79" s="42"/>
    </row>
    <row r="80" spans="4:4" x14ac:dyDescent="0.25">
      <c r="D80" s="42"/>
    </row>
    <row r="81" spans="4:4" x14ac:dyDescent="0.25">
      <c r="D81" s="42"/>
    </row>
    <row r="82" spans="4:4" x14ac:dyDescent="0.25">
      <c r="D82" s="42"/>
    </row>
    <row r="83" spans="4:4" x14ac:dyDescent="0.25">
      <c r="D83" s="42"/>
    </row>
    <row r="84" spans="4:4" x14ac:dyDescent="0.25">
      <c r="D84" s="42"/>
    </row>
    <row r="85" spans="4:4" x14ac:dyDescent="0.25">
      <c r="D85" s="42"/>
    </row>
    <row r="86" spans="4:4" x14ac:dyDescent="0.25">
      <c r="D86" s="42"/>
    </row>
    <row r="87" spans="4:4" x14ac:dyDescent="0.25">
      <c r="D87" s="42"/>
    </row>
    <row r="88" spans="4:4" x14ac:dyDescent="0.25">
      <c r="D88" s="42"/>
    </row>
    <row r="89" spans="4:4" x14ac:dyDescent="0.25">
      <c r="D89" s="42"/>
    </row>
    <row r="90" spans="4:4" x14ac:dyDescent="0.25">
      <c r="D90" s="42"/>
    </row>
    <row r="91" spans="4:4" x14ac:dyDescent="0.25">
      <c r="D91" s="42"/>
    </row>
    <row r="92" spans="4:4" x14ac:dyDescent="0.25">
      <c r="D92" s="42"/>
    </row>
    <row r="93" spans="4:4" x14ac:dyDescent="0.25">
      <c r="D93" s="42"/>
    </row>
    <row r="94" spans="4:4" x14ac:dyDescent="0.25">
      <c r="D94" s="42"/>
    </row>
    <row r="95" spans="4:4" x14ac:dyDescent="0.25">
      <c r="D95" s="42"/>
    </row>
    <row r="96" spans="4:4" x14ac:dyDescent="0.25">
      <c r="D96" s="42"/>
    </row>
    <row r="97" spans="4:4" x14ac:dyDescent="0.25">
      <c r="D97" s="42"/>
    </row>
    <row r="98" spans="4:4" x14ac:dyDescent="0.25">
      <c r="D98" s="42"/>
    </row>
    <row r="99" spans="4:4" x14ac:dyDescent="0.25">
      <c r="D99" s="42"/>
    </row>
    <row r="100" spans="4:4" x14ac:dyDescent="0.25">
      <c r="D100" s="42"/>
    </row>
    <row r="101" spans="4:4" x14ac:dyDescent="0.25">
      <c r="D101" s="42"/>
    </row>
    <row r="102" spans="4:4" x14ac:dyDescent="0.25">
      <c r="D102" s="42"/>
    </row>
    <row r="103" spans="4:4" x14ac:dyDescent="0.25">
      <c r="D103" s="42"/>
    </row>
    <row r="104" spans="4:4" x14ac:dyDescent="0.25">
      <c r="D104" s="42"/>
    </row>
    <row r="105" spans="4:4" x14ac:dyDescent="0.25">
      <c r="D105" s="42"/>
    </row>
    <row r="106" spans="4:4" x14ac:dyDescent="0.25">
      <c r="D106" s="42"/>
    </row>
    <row r="107" spans="4:4" x14ac:dyDescent="0.25">
      <c r="D107" s="42"/>
    </row>
    <row r="108" spans="4:4" x14ac:dyDescent="0.25">
      <c r="D108" s="42"/>
    </row>
    <row r="109" spans="4:4" x14ac:dyDescent="0.25">
      <c r="D109" s="42"/>
    </row>
    <row r="110" spans="4:4" x14ac:dyDescent="0.25">
      <c r="D110" s="42"/>
    </row>
    <row r="111" spans="4:4" x14ac:dyDescent="0.25">
      <c r="D111" s="42"/>
    </row>
    <row r="112" spans="4:4" x14ac:dyDescent="0.25">
      <c r="D112" s="42"/>
    </row>
    <row r="113" spans="4:4" x14ac:dyDescent="0.25">
      <c r="D113" s="42"/>
    </row>
    <row r="114" spans="4:4" x14ac:dyDescent="0.25">
      <c r="D114" s="42"/>
    </row>
    <row r="115" spans="4:4" x14ac:dyDescent="0.25">
      <c r="D115" s="42"/>
    </row>
    <row r="116" spans="4:4" x14ac:dyDescent="0.25">
      <c r="D116" s="42"/>
    </row>
    <row r="117" spans="4:4" x14ac:dyDescent="0.25">
      <c r="D117" s="42"/>
    </row>
    <row r="118" spans="4:4" x14ac:dyDescent="0.25">
      <c r="D118" s="42"/>
    </row>
    <row r="119" spans="4:4" x14ac:dyDescent="0.25">
      <c r="D119" s="42"/>
    </row>
    <row r="120" spans="4:4" x14ac:dyDescent="0.25">
      <c r="D120" s="42"/>
    </row>
    <row r="121" spans="4:4" x14ac:dyDescent="0.25">
      <c r="D121" s="42"/>
    </row>
    <row r="122" spans="4:4" x14ac:dyDescent="0.25">
      <c r="D122" s="42"/>
    </row>
    <row r="123" spans="4:4" x14ac:dyDescent="0.25">
      <c r="D123" s="42"/>
    </row>
    <row r="124" spans="4:4" x14ac:dyDescent="0.25">
      <c r="D124" s="42"/>
    </row>
    <row r="125" spans="4:4" x14ac:dyDescent="0.25">
      <c r="D125" s="42"/>
    </row>
    <row r="126" spans="4:4" x14ac:dyDescent="0.25">
      <c r="D126" s="42"/>
    </row>
    <row r="127" spans="4:4" x14ac:dyDescent="0.25">
      <c r="D127" s="42"/>
    </row>
    <row r="128" spans="4:4" x14ac:dyDescent="0.25">
      <c r="D128" s="42"/>
    </row>
    <row r="129" spans="4:4" x14ac:dyDescent="0.25">
      <c r="D129" s="42"/>
    </row>
    <row r="130" spans="4:4" x14ac:dyDescent="0.25">
      <c r="D130" s="42"/>
    </row>
    <row r="131" spans="4:4" x14ac:dyDescent="0.25">
      <c r="D131" s="42"/>
    </row>
    <row r="132" spans="4:4" x14ac:dyDescent="0.25">
      <c r="D132" s="42"/>
    </row>
    <row r="133" spans="4:4" x14ac:dyDescent="0.25">
      <c r="D133" s="42"/>
    </row>
    <row r="134" spans="4:4" x14ac:dyDescent="0.25">
      <c r="D134" s="42"/>
    </row>
    <row r="135" spans="4:4" x14ac:dyDescent="0.25">
      <c r="D135" s="42"/>
    </row>
    <row r="136" spans="4:4" x14ac:dyDescent="0.25">
      <c r="D136" s="42"/>
    </row>
    <row r="137" spans="4:4" x14ac:dyDescent="0.25">
      <c r="D137" s="42"/>
    </row>
    <row r="138" spans="4:4" x14ac:dyDescent="0.25">
      <c r="D138" s="42"/>
    </row>
    <row r="139" spans="4:4" x14ac:dyDescent="0.25">
      <c r="D139" s="42"/>
    </row>
    <row r="140" spans="4:4" x14ac:dyDescent="0.25">
      <c r="D140" s="42"/>
    </row>
    <row r="141" spans="4:4" x14ac:dyDescent="0.25">
      <c r="D141" s="42"/>
    </row>
    <row r="142" spans="4:4" x14ac:dyDescent="0.25">
      <c r="D142" s="42"/>
    </row>
    <row r="143" spans="4:4" x14ac:dyDescent="0.25">
      <c r="D143" s="42"/>
    </row>
    <row r="144" spans="4:4" x14ac:dyDescent="0.25">
      <c r="D144" s="42"/>
    </row>
    <row r="145" spans="4:4" x14ac:dyDescent="0.25">
      <c r="D145" s="42"/>
    </row>
    <row r="146" spans="4:4" x14ac:dyDescent="0.25">
      <c r="D146" s="42"/>
    </row>
    <row r="147" spans="4:4" x14ac:dyDescent="0.25">
      <c r="D147" s="42"/>
    </row>
    <row r="148" spans="4:4" x14ac:dyDescent="0.25">
      <c r="D148" s="42"/>
    </row>
    <row r="149" spans="4:4" x14ac:dyDescent="0.25">
      <c r="D149" s="42"/>
    </row>
    <row r="150" spans="4:4" x14ac:dyDescent="0.25">
      <c r="D150" s="42"/>
    </row>
    <row r="151" spans="4:4" x14ac:dyDescent="0.25">
      <c r="D151" s="42"/>
    </row>
    <row r="152" spans="4:4" x14ac:dyDescent="0.25">
      <c r="D152" s="42"/>
    </row>
    <row r="153" spans="4:4" x14ac:dyDescent="0.25">
      <c r="D153" s="42"/>
    </row>
    <row r="154" spans="4:4" x14ac:dyDescent="0.25">
      <c r="D154" s="42"/>
    </row>
    <row r="155" spans="4:4" x14ac:dyDescent="0.25">
      <c r="D155" s="42"/>
    </row>
    <row r="156" spans="4:4" x14ac:dyDescent="0.25">
      <c r="D156" s="42"/>
    </row>
    <row r="157" spans="4:4" x14ac:dyDescent="0.25">
      <c r="D157" s="42"/>
    </row>
    <row r="158" spans="4:4" x14ac:dyDescent="0.25">
      <c r="D158" s="42"/>
    </row>
    <row r="159" spans="4:4" x14ac:dyDescent="0.25">
      <c r="D159" s="42"/>
    </row>
  </sheetData>
  <sheetProtection selectLockedCells="1" selectUnlockedCells="1"/>
  <mergeCells count="10">
    <mergeCell ref="N5:O5"/>
    <mergeCell ref="A34:B34"/>
    <mergeCell ref="A35:B35"/>
    <mergeCell ref="A36:B36"/>
    <mergeCell ref="A37:B37"/>
    <mergeCell ref="A38:B38"/>
    <mergeCell ref="A2:F2"/>
    <mergeCell ref="H2:K2"/>
    <mergeCell ref="A3:F3"/>
    <mergeCell ref="H4:K4"/>
  </mergeCells>
  <pageMargins left="0.42986111111111114" right="0.34027777777777779" top="0.44999999999999996" bottom="0.75" header="0.3" footer="0.3"/>
  <pageSetup paperSize="9" firstPageNumber="0" orientation="portrait" r:id="rId1"/>
  <headerFooter alignWithMargins="0">
    <oddHeader>&amp;L&amp;9Nom : ___________________________&amp;C&amp;9Date&amp;11 : _______________</oddHeader>
    <oddFooter>&amp;C&amp;8charivari.eklablog.com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showGridLines="0" topLeftCell="A7" workbookViewId="0">
      <selection activeCell="B8" sqref="B8"/>
    </sheetView>
  </sheetViews>
  <sheetFormatPr baseColWidth="10" defaultRowHeight="15" x14ac:dyDescent="0.25"/>
  <cols>
    <col min="1" max="1" width="4.7109375" style="1" customWidth="1"/>
    <col min="2" max="2" width="25" customWidth="1"/>
    <col min="3" max="3" width="5" customWidth="1"/>
    <col min="4" max="4" width="5" style="2" customWidth="1"/>
    <col min="5" max="5" width="28.42578125" customWidth="1"/>
    <col min="6" max="6" width="8" customWidth="1"/>
    <col min="7" max="7" width="1.28515625" customWidth="1"/>
    <col min="8" max="8" width="8.28515625" customWidth="1"/>
    <col min="9" max="10" width="0" hidden="1" customWidth="1"/>
    <col min="11" max="11" width="7.42578125" customWidth="1"/>
    <col min="12" max="15" width="11.42578125" style="3" customWidth="1"/>
    <col min="16" max="18" width="11.42578125" customWidth="1"/>
  </cols>
  <sheetData>
    <row r="1" spans="1:18" x14ac:dyDescent="0.25">
      <c r="A1" s="4"/>
      <c r="B1" s="5"/>
      <c r="C1" s="5"/>
      <c r="D1" s="6"/>
      <c r="E1" s="5"/>
      <c r="F1" s="5"/>
      <c r="G1" s="5"/>
      <c r="K1" s="7"/>
      <c r="L1" s="3">
        <f ca="1">ROUND(+N1*1000,0)</f>
        <v>756</v>
      </c>
      <c r="N1" s="3">
        <f ca="1">RAND()</f>
        <v>0.75575208296913587</v>
      </c>
    </row>
    <row r="2" spans="1:18" ht="27.75" customHeight="1" x14ac:dyDescent="0.5">
      <c r="A2" s="91" t="str">
        <f ca="1">"Défi : 50 calculs en 5 minutes (série "&amp;L1&amp;")"</f>
        <v>Défi : 50 calculs en 5 minutes (série 756)</v>
      </c>
      <c r="B2" s="91"/>
      <c r="C2" s="91"/>
      <c r="D2" s="91"/>
      <c r="E2" s="91"/>
      <c r="F2" s="91"/>
      <c r="G2" s="8"/>
      <c r="H2" s="87" t="str">
        <f ca="1">"série "&amp;L1</f>
        <v>série 756</v>
      </c>
      <c r="I2" s="87"/>
      <c r="J2" s="87"/>
      <c r="K2" s="87"/>
    </row>
    <row r="3" spans="1:18" x14ac:dyDescent="0.25">
      <c r="A3" s="88" t="s">
        <v>5</v>
      </c>
      <c r="B3" s="88"/>
      <c r="C3" s="88"/>
      <c r="D3" s="88"/>
      <c r="E3" s="88"/>
      <c r="F3" s="88"/>
      <c r="G3" s="9"/>
      <c r="H3" s="10"/>
      <c r="I3" s="10"/>
    </row>
    <row r="4" spans="1:18" x14ac:dyDescent="0.25">
      <c r="A4" s="11"/>
      <c r="B4" s="12"/>
      <c r="C4" s="12"/>
      <c r="D4" s="13"/>
      <c r="E4" s="12"/>
      <c r="F4" s="12"/>
      <c r="G4" s="9"/>
      <c r="H4" s="89" t="s">
        <v>0</v>
      </c>
      <c r="I4" s="89"/>
      <c r="J4" s="89"/>
      <c r="K4" s="89"/>
      <c r="L4"/>
      <c r="M4"/>
      <c r="N4"/>
      <c r="O4"/>
    </row>
    <row r="5" spans="1:18" ht="15" customHeight="1" x14ac:dyDescent="0.25">
      <c r="A5" s="15"/>
      <c r="B5" s="16"/>
      <c r="C5" s="16"/>
      <c r="D5" s="17"/>
      <c r="E5" s="16"/>
      <c r="F5" s="16"/>
      <c r="G5" s="18"/>
      <c r="H5" s="14" t="s">
        <v>1</v>
      </c>
      <c r="I5" s="14"/>
      <c r="J5" s="14"/>
      <c r="K5" s="14" t="s">
        <v>2</v>
      </c>
      <c r="L5"/>
      <c r="M5"/>
      <c r="N5" s="43" t="s">
        <v>3</v>
      </c>
      <c r="O5" s="44"/>
      <c r="Q5" s="20" t="s">
        <v>4</v>
      </c>
      <c r="R5" s="3"/>
    </row>
    <row r="6" spans="1:18" ht="22.5" customHeight="1" x14ac:dyDescent="0.25">
      <c r="A6" s="21">
        <v>1</v>
      </c>
      <c r="B6" s="22" t="str">
        <f ca="1">N6&amp;" x "&amp;O6&amp;" = ____"</f>
        <v>4 x 7 = ____</v>
      </c>
      <c r="C6" s="23"/>
      <c r="D6" s="24">
        <v>26</v>
      </c>
      <c r="E6" s="22" t="str">
        <f ca="1">Q6&amp;" + "&amp;R6&amp;" = ____"</f>
        <v>61 + 30 = ____</v>
      </c>
      <c r="F6" s="22"/>
      <c r="G6" s="25"/>
      <c r="H6" s="26">
        <f ca="1">+N6*O6</f>
        <v>28</v>
      </c>
      <c r="I6" s="27"/>
      <c r="J6" s="27"/>
      <c r="K6" s="26">
        <f ca="1">+Q6+R6</f>
        <v>91</v>
      </c>
      <c r="L6"/>
      <c r="M6"/>
      <c r="N6" s="3">
        <f ca="1">RANDBETWEEN(2,9)</f>
        <v>4</v>
      </c>
      <c r="O6" s="3">
        <f ca="1">RANDBETWEEN(6,9)</f>
        <v>7</v>
      </c>
      <c r="Q6" s="3">
        <f ca="1">RANDBETWEEN(21,99)</f>
        <v>61</v>
      </c>
      <c r="R6" s="3">
        <f ca="1">RANDBETWEEN(1,9)*10</f>
        <v>30</v>
      </c>
    </row>
    <row r="7" spans="1:18" ht="22.5" customHeight="1" x14ac:dyDescent="0.25">
      <c r="A7" s="21">
        <v>2</v>
      </c>
      <c r="B7" s="22" t="str">
        <f ca="1">N7&amp;" x "&amp;O7&amp;" = ____"</f>
        <v>6 x 70 = ____</v>
      </c>
      <c r="C7" s="23"/>
      <c r="D7" s="24">
        <v>27</v>
      </c>
      <c r="E7" s="22" t="str">
        <f ca="1">Q7&amp;" + "&amp;R7&amp;" = ____"</f>
        <v>899 + 800 = ____</v>
      </c>
      <c r="F7" s="22"/>
      <c r="G7" s="25"/>
      <c r="H7" s="26">
        <f ca="1">+N7*O7</f>
        <v>420</v>
      </c>
      <c r="I7" s="27"/>
      <c r="J7" s="27"/>
      <c r="K7" s="26">
        <f ca="1">+Q7+R7</f>
        <v>1699</v>
      </c>
      <c r="L7"/>
      <c r="M7"/>
      <c r="N7" s="3">
        <f ca="1">RANDBETWEEN(1,9)</f>
        <v>6</v>
      </c>
      <c r="O7" s="3">
        <f ca="1">RANDBETWEEN(1,9)*10</f>
        <v>70</v>
      </c>
      <c r="Q7" s="3">
        <f ca="1">RANDBETWEEN(100,999)</f>
        <v>899</v>
      </c>
      <c r="R7" s="3">
        <f ca="1">RANDBETWEEN(1,9)*100</f>
        <v>800</v>
      </c>
    </row>
    <row r="8" spans="1:18" ht="22.5" customHeight="1" x14ac:dyDescent="0.25">
      <c r="A8" s="21">
        <v>3</v>
      </c>
      <c r="B8" s="22" t="str">
        <f ca="1">N8&amp;" + "&amp;O8&amp;" = ____"</f>
        <v>25 + 30 = ____</v>
      </c>
      <c r="C8" s="23"/>
      <c r="D8" s="24">
        <v>28</v>
      </c>
      <c r="E8" s="22" t="str">
        <f ca="1">Q8&amp;" : "&amp;R8&amp;" ?  q =_____, r =___"</f>
        <v>16 : 3 ?  q =_____, r =___</v>
      </c>
      <c r="F8" s="22"/>
      <c r="G8" s="25"/>
      <c r="H8" s="26">
        <f ca="1">+N8+O8</f>
        <v>55</v>
      </c>
      <c r="I8" s="27"/>
      <c r="J8" s="27"/>
      <c r="K8" s="26" t="str">
        <f ca="1">"q: "&amp;INT(Q8/R8)&amp;" r: "&amp;(Q8-R8*INT(Q8/R8))</f>
        <v>q: 5 r: 1</v>
      </c>
      <c r="L8"/>
      <c r="M8"/>
      <c r="N8" s="3">
        <f ca="1">RANDBETWEEN(21,99)</f>
        <v>25</v>
      </c>
      <c r="O8" s="3">
        <f ca="1">RANDBETWEEN(1,9)*10</f>
        <v>30</v>
      </c>
      <c r="Q8" s="3">
        <f ca="1">+R8*RANDBETWEEN(2,9)+RANDBETWEEN(1,R8-1)</f>
        <v>16</v>
      </c>
      <c r="R8" s="45">
        <f ca="1">RANDBETWEEN(2,9)</f>
        <v>3</v>
      </c>
    </row>
    <row r="9" spans="1:18" ht="22.5" customHeight="1" x14ac:dyDescent="0.25">
      <c r="A9" s="21">
        <v>4</v>
      </c>
      <c r="B9" s="22" t="str">
        <f ca="1">+N9&amp;" x 1000 = ____"</f>
        <v>78 x 1000 = ____</v>
      </c>
      <c r="C9" s="23"/>
      <c r="D9" s="24">
        <v>29</v>
      </c>
      <c r="E9" s="22" t="str">
        <f ca="1">+Q9&amp;" x 1000 = ____"</f>
        <v>5 x 1000 = ____</v>
      </c>
      <c r="F9" s="22"/>
      <c r="G9" s="25"/>
      <c r="H9" s="26">
        <f ca="1">+N9*1000</f>
        <v>78000</v>
      </c>
      <c r="I9" s="27"/>
      <c r="J9" s="27"/>
      <c r="K9" s="26">
        <f ca="1">+Q9*1000</f>
        <v>5000</v>
      </c>
      <c r="L9"/>
      <c r="M9"/>
      <c r="N9" s="3">
        <f ca="1">RANDBETWEEN(1,99)</f>
        <v>78</v>
      </c>
      <c r="Q9" s="3">
        <f ca="1">RANDBETWEEN(1,99)</f>
        <v>5</v>
      </c>
      <c r="R9" s="3"/>
    </row>
    <row r="10" spans="1:18" ht="22.5" customHeight="1" x14ac:dyDescent="0.25">
      <c r="A10" s="21">
        <v>5</v>
      </c>
      <c r="B10" s="22" t="str">
        <f ca="1">+N10&amp;" x 10 = ____"</f>
        <v>77 x 10 = ____</v>
      </c>
      <c r="C10" s="23"/>
      <c r="D10" s="24">
        <v>30</v>
      </c>
      <c r="E10" s="22" t="str">
        <f ca="1">+Q10&amp;" x 10 = ____"</f>
        <v>19 x 10 = ____</v>
      </c>
      <c r="F10" s="22"/>
      <c r="G10" s="25"/>
      <c r="H10" s="26">
        <f ca="1">+N10*10</f>
        <v>770</v>
      </c>
      <c r="I10" s="27"/>
      <c r="J10" s="27"/>
      <c r="K10" s="26">
        <f ca="1">+Q10*10</f>
        <v>190</v>
      </c>
      <c r="L10"/>
      <c r="M10"/>
      <c r="N10" s="3">
        <f ca="1">RANDBETWEEN(1,99)</f>
        <v>77</v>
      </c>
      <c r="Q10" s="3">
        <f ca="1">RANDBETWEEN(1,99)</f>
        <v>19</v>
      </c>
      <c r="R10" s="3"/>
    </row>
    <row r="11" spans="1:18" ht="22.5" customHeight="1" x14ac:dyDescent="0.25">
      <c r="A11" s="21">
        <v>6</v>
      </c>
      <c r="B11" s="22" t="str">
        <f ca="1">N11&amp;" + "&amp;O11/10&amp;" = ____"</f>
        <v>4 + 3,9 = ____</v>
      </c>
      <c r="C11" s="23"/>
      <c r="D11" s="24">
        <v>31</v>
      </c>
      <c r="E11" s="22" t="str">
        <f ca="1">Q11&amp;" x "&amp;R11&amp;" = ____"</f>
        <v>3 x 8 = ____</v>
      </c>
      <c r="F11" s="22"/>
      <c r="G11" s="25"/>
      <c r="H11" s="29">
        <f ca="1">+N11+O11/10</f>
        <v>7.9</v>
      </c>
      <c r="I11" s="26"/>
      <c r="J11" s="26"/>
      <c r="K11" s="26">
        <f ca="1">+Q11*R11</f>
        <v>24</v>
      </c>
      <c r="L11"/>
      <c r="M11"/>
      <c r="N11" s="3">
        <f ca="1">RANDBETWEEN(1,9)</f>
        <v>4</v>
      </c>
      <c r="O11" s="3">
        <f ca="1">RANDBETWEEN(10,99)</f>
        <v>39</v>
      </c>
      <c r="Q11" s="3">
        <f ca="1">RANDBETWEEN(2,9)</f>
        <v>3</v>
      </c>
      <c r="R11" s="3">
        <f ca="1">RANDBETWEEN(6,9)</f>
        <v>8</v>
      </c>
    </row>
    <row r="12" spans="1:18" ht="22.5" customHeight="1" x14ac:dyDescent="0.25">
      <c r="A12" s="21">
        <v>7</v>
      </c>
      <c r="B12" s="22" t="str">
        <f ca="1">N12&amp;" x "&amp;O12&amp;" = ____"</f>
        <v>2 x 6 = ____</v>
      </c>
      <c r="C12" s="23"/>
      <c r="D12" s="24">
        <v>32</v>
      </c>
      <c r="E12" s="22" t="str">
        <f ca="1">Q12&amp;" x "&amp;R12&amp;" = ____"</f>
        <v>60 x 2 = ____</v>
      </c>
      <c r="F12" s="22"/>
      <c r="G12" s="25"/>
      <c r="H12" s="26">
        <f ca="1">+N12*O12</f>
        <v>12</v>
      </c>
      <c r="I12" s="27"/>
      <c r="J12" s="27"/>
      <c r="K12" s="26">
        <f ca="1">+Q12*R12</f>
        <v>120</v>
      </c>
      <c r="L12"/>
      <c r="M12"/>
      <c r="N12" s="3">
        <f ca="1">RANDBETWEEN(2,9)</f>
        <v>2</v>
      </c>
      <c r="O12" s="3">
        <f ca="1">RANDBETWEEN(6,9)</f>
        <v>6</v>
      </c>
      <c r="Q12" s="3">
        <f ca="1">RANDBETWEEN(1,9)*10</f>
        <v>60</v>
      </c>
      <c r="R12" s="3">
        <f ca="1">RANDBETWEEN(0,9)</f>
        <v>2</v>
      </c>
    </row>
    <row r="13" spans="1:18" ht="22.5" customHeight="1" x14ac:dyDescent="0.25">
      <c r="A13" s="21">
        <v>8</v>
      </c>
      <c r="B13" s="22" t="str">
        <f ca="1">N13&amp;" : "&amp;O13&amp;" ?  q =_____, r =___"</f>
        <v>11 : 3 ?  q =_____, r =___</v>
      </c>
      <c r="C13" s="23"/>
      <c r="D13" s="24">
        <v>33</v>
      </c>
      <c r="E13" s="22" t="str">
        <f ca="1">Q13&amp;" + "&amp;R13&amp;" = ____"</f>
        <v>9868 + 9000 = ____</v>
      </c>
      <c r="F13" s="22"/>
      <c r="G13" s="25"/>
      <c r="H13" s="26" t="str">
        <f ca="1">"q: "&amp;INT(N13/O13)&amp;" r: "&amp;(N13-O13*INT(N13/O13))</f>
        <v>q: 3 r: 2</v>
      </c>
      <c r="I13" s="27"/>
      <c r="J13" s="27"/>
      <c r="K13" s="26">
        <f ca="1">+Q13+R13</f>
        <v>18868</v>
      </c>
      <c r="L13"/>
      <c r="M13"/>
      <c r="N13" s="3">
        <f ca="1">+O13*RANDBETWEEN(2,9)+RANDBETWEEN(1,O13-1)</f>
        <v>11</v>
      </c>
      <c r="O13" s="45">
        <f ca="1">RANDBETWEEN(2,9)</f>
        <v>3</v>
      </c>
      <c r="Q13" s="3">
        <f ca="1">RANDBETWEEN(1000,9999)</f>
        <v>9868</v>
      </c>
      <c r="R13" s="3">
        <f ca="1">RANDBETWEEN(1,9)*1000</f>
        <v>9000</v>
      </c>
    </row>
    <row r="14" spans="1:18" ht="22.5" customHeight="1" x14ac:dyDescent="0.25">
      <c r="A14" s="21">
        <v>9</v>
      </c>
      <c r="B14" s="22" t="str">
        <f ca="1">N14&amp;" + "&amp;O14&amp;" = ____"</f>
        <v>758 + 400 = ____</v>
      </c>
      <c r="C14" s="23"/>
      <c r="D14" s="24">
        <v>34</v>
      </c>
      <c r="E14" s="22" t="str">
        <f ca="1">Q14&amp;" + "&amp;R14/10&amp;" = ____"</f>
        <v>9 + 1,4 = ____</v>
      </c>
      <c r="F14" s="22"/>
      <c r="G14" s="25"/>
      <c r="H14" s="26">
        <f ca="1">+N14+O14</f>
        <v>1158</v>
      </c>
      <c r="I14" s="27"/>
      <c r="J14" s="27"/>
      <c r="K14" s="29">
        <f ca="1">+Q14+R14/10</f>
        <v>10.4</v>
      </c>
      <c r="L14"/>
      <c r="M14"/>
      <c r="N14" s="3">
        <f ca="1">RANDBETWEEN(100,999)</f>
        <v>758</v>
      </c>
      <c r="O14" s="3">
        <f ca="1">RANDBETWEEN(1,9)*100</f>
        <v>400</v>
      </c>
      <c r="Q14" s="3">
        <f ca="1">RANDBETWEEN(1,9)</f>
        <v>9</v>
      </c>
      <c r="R14" s="3">
        <f ca="1">RANDBETWEEN(10,99)</f>
        <v>14</v>
      </c>
    </row>
    <row r="15" spans="1:18" ht="22.5" customHeight="1" x14ac:dyDescent="0.25">
      <c r="A15" s="21">
        <v>10</v>
      </c>
      <c r="B15" s="22" t="str">
        <f ca="1">N15&amp;" + "&amp;O15&amp;" = ____"</f>
        <v>1547 + 1000 = ____</v>
      </c>
      <c r="C15" s="23"/>
      <c r="D15" s="24">
        <v>35</v>
      </c>
      <c r="E15" s="22" t="str">
        <f ca="1">+Q15&amp;" x 100 = ____"</f>
        <v>18 x 100 = ____</v>
      </c>
      <c r="F15" s="22"/>
      <c r="G15" s="25"/>
      <c r="H15" s="26">
        <f ca="1">+N15+O15</f>
        <v>2547</v>
      </c>
      <c r="I15" s="27"/>
      <c r="J15" s="27"/>
      <c r="K15" s="26">
        <f ca="1">+Q15*100</f>
        <v>1800</v>
      </c>
      <c r="L15"/>
      <c r="M15"/>
      <c r="N15" s="3">
        <f ca="1">RANDBETWEEN(1000,9999)</f>
        <v>1547</v>
      </c>
      <c r="O15" s="3">
        <f ca="1">RANDBETWEEN(1,9)*1000</f>
        <v>1000</v>
      </c>
      <c r="Q15" s="3">
        <f ca="1">RANDBETWEEN(13,20)</f>
        <v>18</v>
      </c>
      <c r="R15" s="3"/>
    </row>
    <row r="16" spans="1:18" ht="22.5" customHeight="1" x14ac:dyDescent="0.25">
      <c r="A16" s="21">
        <v>11</v>
      </c>
      <c r="B16" s="22" t="str">
        <f ca="1">+N16&amp;" x 1000 = ____"</f>
        <v>86 x 1000 = ____</v>
      </c>
      <c r="C16" s="23"/>
      <c r="D16" s="24">
        <v>36</v>
      </c>
      <c r="E16" s="22" t="str">
        <f ca="1">Q16&amp;" : "&amp;R16&amp;" ?  q =_____, r =___"</f>
        <v>41 : 9 ?  q =_____, r =___</v>
      </c>
      <c r="F16" s="22"/>
      <c r="G16" s="25"/>
      <c r="H16" s="26">
        <f ca="1">+N16*1000</f>
        <v>86000</v>
      </c>
      <c r="I16" s="27"/>
      <c r="J16" s="27"/>
      <c r="K16" s="26" t="str">
        <f ca="1">"q: "&amp;INT(Q16/R16)&amp;" r: "&amp;(Q16-R16*INT(Q16/R16))</f>
        <v>q: 4 r: 5</v>
      </c>
      <c r="L16"/>
      <c r="M16"/>
      <c r="N16" s="3">
        <f ca="1">RANDBETWEEN(1,99)</f>
        <v>86</v>
      </c>
      <c r="Q16" s="3">
        <f ca="1">+R16*RANDBETWEEN(2,9)+RANDBETWEEN(1,R16-1)</f>
        <v>41</v>
      </c>
      <c r="R16" s="3">
        <f ca="1">RANDBETWEEN(2,9)</f>
        <v>9</v>
      </c>
    </row>
    <row r="17" spans="1:19" ht="22.5" customHeight="1" x14ac:dyDescent="0.25">
      <c r="A17" s="21">
        <v>12</v>
      </c>
      <c r="B17" s="22" t="str">
        <f ca="1">N17&amp;" + "&amp;O17/10&amp;" = ____"</f>
        <v>3 + 7,5 = ____</v>
      </c>
      <c r="C17" s="23"/>
      <c r="D17" s="24">
        <v>37</v>
      </c>
      <c r="E17" s="22" t="str">
        <f ca="1">Q17&amp;" x "&amp;R17&amp;" = ____"</f>
        <v>9 x 6 = ____</v>
      </c>
      <c r="F17" s="22"/>
      <c r="G17" s="25"/>
      <c r="H17" s="29">
        <f ca="1">+N17+O17/10</f>
        <v>10.5</v>
      </c>
      <c r="I17" s="27"/>
      <c r="J17" s="27"/>
      <c r="K17" s="26">
        <f ca="1">+Q17*R17</f>
        <v>54</v>
      </c>
      <c r="L17"/>
      <c r="M17"/>
      <c r="N17" s="3">
        <f ca="1">RANDBETWEEN(1,9)</f>
        <v>3</v>
      </c>
      <c r="O17" s="3">
        <f ca="1">RANDBETWEEN(10,99)</f>
        <v>75</v>
      </c>
      <c r="Q17" s="3">
        <f ca="1">RANDBETWEEN(2,9)</f>
        <v>9</v>
      </c>
      <c r="R17" s="3">
        <f ca="1">RANDBETWEEN(6,9)</f>
        <v>6</v>
      </c>
    </row>
    <row r="18" spans="1:19" ht="22.5" customHeight="1" x14ac:dyDescent="0.25">
      <c r="A18" s="21">
        <v>13</v>
      </c>
      <c r="B18" s="22" t="str">
        <f ca="1">N18&amp;" x "&amp;O18&amp;" = ____"</f>
        <v>4 x 6 = ____</v>
      </c>
      <c r="C18" s="23"/>
      <c r="D18" s="24">
        <v>38</v>
      </c>
      <c r="E18" s="22" t="str">
        <f ca="1">+Q18&amp;" x 1000 = ____"</f>
        <v>29 x 1000 = ____</v>
      </c>
      <c r="F18" s="22"/>
      <c r="G18" s="25"/>
      <c r="H18" s="26">
        <f ca="1">+N18*O18</f>
        <v>24</v>
      </c>
      <c r="I18" s="27"/>
      <c r="J18" s="27"/>
      <c r="K18" s="26">
        <f ca="1">+Q18*1000</f>
        <v>29000</v>
      </c>
      <c r="L18"/>
      <c r="M18"/>
      <c r="N18" s="3">
        <f ca="1">RANDBETWEEN(2,9)</f>
        <v>4</v>
      </c>
      <c r="O18" s="3">
        <f ca="1">RANDBETWEEN(6,9)</f>
        <v>6</v>
      </c>
      <c r="Q18" s="3">
        <f ca="1">RANDBETWEEN(1,99)</f>
        <v>29</v>
      </c>
      <c r="R18" s="3"/>
    </row>
    <row r="19" spans="1:19" ht="22.5" customHeight="1" x14ac:dyDescent="0.25">
      <c r="A19" s="21">
        <v>14</v>
      </c>
      <c r="B19" s="22" t="str">
        <f ca="1">N19&amp;" x "&amp;O19&amp;" = ____"</f>
        <v>90 x 40 = ____</v>
      </c>
      <c r="C19" s="23"/>
      <c r="D19" s="24">
        <v>39</v>
      </c>
      <c r="E19" s="22" t="str">
        <f ca="1">Q19&amp;" + "&amp;R19&amp;" = ____"</f>
        <v>308 + 900 = ____</v>
      </c>
      <c r="F19" s="22"/>
      <c r="G19" s="25"/>
      <c r="H19" s="26">
        <f ca="1">+N19*O19</f>
        <v>3600</v>
      </c>
      <c r="I19" s="27"/>
      <c r="J19" s="27"/>
      <c r="K19" s="26">
        <f ca="1">+Q19+R19</f>
        <v>1208</v>
      </c>
      <c r="L19"/>
      <c r="M19"/>
      <c r="N19" s="3">
        <f ca="1">RANDBETWEEN(1,9)*10</f>
        <v>90</v>
      </c>
      <c r="O19" s="3">
        <f ca="1">RANDBETWEEN(1,9)*10</f>
        <v>40</v>
      </c>
      <c r="Q19" s="3">
        <f ca="1">RANDBETWEEN(100,999)</f>
        <v>308</v>
      </c>
      <c r="R19" s="3">
        <f ca="1">RANDBETWEEN(1,9)*100</f>
        <v>900</v>
      </c>
    </row>
    <row r="20" spans="1:19" ht="22.5" customHeight="1" x14ac:dyDescent="0.25">
      <c r="A20" s="21">
        <v>15</v>
      </c>
      <c r="B20" s="22" t="str">
        <f ca="1">N20&amp;" + "&amp;O20&amp;" = ____"</f>
        <v>43 + 70 = ____</v>
      </c>
      <c r="C20" s="23"/>
      <c r="D20" s="24">
        <v>40</v>
      </c>
      <c r="E20" s="22" t="str">
        <f ca="1">Q20&amp;" + "&amp;R20&amp;" = ____"</f>
        <v>58 + 90 = ____</v>
      </c>
      <c r="F20" s="22"/>
      <c r="G20" s="25"/>
      <c r="H20" s="26">
        <f ca="1">+N20+O20</f>
        <v>113</v>
      </c>
      <c r="I20" s="27"/>
      <c r="J20" s="27"/>
      <c r="K20" s="26">
        <f ca="1">+Q20+R20</f>
        <v>148</v>
      </c>
      <c r="L20"/>
      <c r="M20"/>
      <c r="N20" s="3">
        <f ca="1">RANDBETWEEN(21,99)</f>
        <v>43</v>
      </c>
      <c r="O20" s="3">
        <f ca="1">RANDBETWEEN(1,9)*10</f>
        <v>70</v>
      </c>
      <c r="Q20" s="3">
        <f ca="1">RANDBETWEEN(21,99)</f>
        <v>58</v>
      </c>
      <c r="R20" s="3">
        <f ca="1">RANDBETWEEN(1,9)*10</f>
        <v>90</v>
      </c>
    </row>
    <row r="21" spans="1:19" ht="22.5" customHeight="1" x14ac:dyDescent="0.25">
      <c r="A21" s="21">
        <v>16</v>
      </c>
      <c r="B21" s="22" t="str">
        <f ca="1">N21&amp;" : "&amp;O21&amp;" ?  q =_____, r =___"</f>
        <v>59 : 7 ?  q =_____, r =___</v>
      </c>
      <c r="C21" s="23"/>
      <c r="D21" s="24">
        <v>41</v>
      </c>
      <c r="E21" s="22" t="str">
        <f ca="1">+Q21&amp;" x 10 = ____"</f>
        <v>15 x 10 = ____</v>
      </c>
      <c r="F21" s="22"/>
      <c r="G21" s="25"/>
      <c r="H21" s="26" t="str">
        <f ca="1">"q: "&amp;INT(N21/O21)&amp;" r: "&amp;(N21-O21*INT(N21/O21))</f>
        <v>q: 8 r: 3</v>
      </c>
      <c r="I21" s="27"/>
      <c r="J21" s="27"/>
      <c r="K21" s="26">
        <f ca="1">+Q21*10</f>
        <v>150</v>
      </c>
      <c r="L21"/>
      <c r="M21"/>
      <c r="N21" s="3">
        <f ca="1">+O21*RANDBETWEEN(2,9)+RANDBETWEEN(1,O21-1)</f>
        <v>59</v>
      </c>
      <c r="O21" s="45">
        <f ca="1">RANDBETWEEN(2,9)</f>
        <v>7</v>
      </c>
      <c r="Q21" s="3">
        <f ca="1">RANDBETWEEN(13,20)</f>
        <v>15</v>
      </c>
      <c r="R21" s="3"/>
    </row>
    <row r="22" spans="1:19" ht="22.5" customHeight="1" x14ac:dyDescent="0.25">
      <c r="A22" s="21">
        <v>17</v>
      </c>
      <c r="B22" s="22" t="str">
        <f ca="1">+N22&amp;" x 100 = ____"</f>
        <v>73 x 100 = ____</v>
      </c>
      <c r="C22" s="23"/>
      <c r="D22" s="24">
        <v>42</v>
      </c>
      <c r="E22" s="22" t="str">
        <f ca="1">Q22&amp;" x "&amp;R22&amp;" = ____"</f>
        <v>9 x 80 = ____</v>
      </c>
      <c r="F22" s="22"/>
      <c r="G22" s="25"/>
      <c r="H22" s="26">
        <f ca="1">+N22*100</f>
        <v>7300</v>
      </c>
      <c r="I22" s="27"/>
      <c r="J22" s="27"/>
      <c r="K22" s="26">
        <f ca="1">+Q22*R22</f>
        <v>720</v>
      </c>
      <c r="L22"/>
      <c r="M22"/>
      <c r="N22" s="3">
        <f ca="1">RANDBETWEEN(1,99)</f>
        <v>73</v>
      </c>
      <c r="Q22" s="3">
        <f ca="1">RANDBETWEEN(0,9)</f>
        <v>9</v>
      </c>
      <c r="R22" s="3">
        <f ca="1">RANDBETWEEN(1,9)*10</f>
        <v>80</v>
      </c>
    </row>
    <row r="23" spans="1:19" ht="22.5" customHeight="1" x14ac:dyDescent="0.25">
      <c r="A23" s="21">
        <v>18</v>
      </c>
      <c r="B23" s="22" t="str">
        <f ca="1">N23&amp;" + "&amp;O23&amp;" = ____"</f>
        <v>8660 + 8000 = ____</v>
      </c>
      <c r="C23" s="23"/>
      <c r="D23" s="24">
        <v>43</v>
      </c>
      <c r="E23" s="22" t="str">
        <f ca="1">Q23&amp;" x "&amp;R23&amp;" = ____"</f>
        <v>7 x 9 = ____</v>
      </c>
      <c r="F23" s="22"/>
      <c r="G23" s="25"/>
      <c r="H23" s="26">
        <f ca="1">+N23+O23</f>
        <v>16660</v>
      </c>
      <c r="I23" s="27"/>
      <c r="J23" s="27"/>
      <c r="K23" s="26">
        <f ca="1">+Q23*R23</f>
        <v>63</v>
      </c>
      <c r="L23"/>
      <c r="M23"/>
      <c r="N23" s="3">
        <f ca="1">RANDBETWEEN(1000,9999)</f>
        <v>8660</v>
      </c>
      <c r="O23" s="3">
        <f ca="1">RANDBETWEEN(1,9)*1000</f>
        <v>8000</v>
      </c>
      <c r="Q23" s="3">
        <f ca="1">RANDBETWEEN(2,9)</f>
        <v>7</v>
      </c>
      <c r="R23" s="3">
        <f ca="1">RANDBETWEEN(6,9)</f>
        <v>9</v>
      </c>
    </row>
    <row r="24" spans="1:19" ht="22.5" customHeight="1" x14ac:dyDescent="0.25">
      <c r="A24" s="21">
        <v>19</v>
      </c>
      <c r="B24" s="22" t="str">
        <f ca="1">N24&amp;" x "&amp;O24&amp;" = ____"</f>
        <v>9 x 6 = ____</v>
      </c>
      <c r="C24" s="23"/>
      <c r="D24" s="24">
        <v>44</v>
      </c>
      <c r="E24" s="22" t="str">
        <f ca="1">Q24&amp;" + "&amp;R24/10&amp;" = ____"</f>
        <v>3 + 7,3 = ____</v>
      </c>
      <c r="F24" s="22"/>
      <c r="G24" s="25"/>
      <c r="H24" s="26">
        <f ca="1">+N24*O24</f>
        <v>54</v>
      </c>
      <c r="I24" s="27"/>
      <c r="J24" s="27"/>
      <c r="K24" s="29">
        <f ca="1">+Q24+R24/10</f>
        <v>10.3</v>
      </c>
      <c r="L24"/>
      <c r="M24"/>
      <c r="N24" s="3">
        <f ca="1">RANDBETWEEN(2,9)</f>
        <v>9</v>
      </c>
      <c r="O24" s="3">
        <f ca="1">RANDBETWEEN(6,9)</f>
        <v>6</v>
      </c>
      <c r="Q24" s="3">
        <f ca="1">RANDBETWEEN(1,9)</f>
        <v>3</v>
      </c>
      <c r="R24" s="3">
        <f ca="1">RANDBETWEEN(10,99)</f>
        <v>73</v>
      </c>
    </row>
    <row r="25" spans="1:19" ht="22.5" customHeight="1" x14ac:dyDescent="0.25">
      <c r="A25" s="21">
        <v>20</v>
      </c>
      <c r="B25" s="22" t="str">
        <f ca="1">N25&amp;" x "&amp;O25&amp;" = ____"</f>
        <v>6 x 20 = ____</v>
      </c>
      <c r="C25" s="23"/>
      <c r="D25" s="24">
        <v>45</v>
      </c>
      <c r="E25" s="22" t="str">
        <f ca="1">Q25&amp;" + "&amp;R25&amp;" = ____"</f>
        <v>1449 + 8000 = ____</v>
      </c>
      <c r="F25" s="22"/>
      <c r="G25" s="25"/>
      <c r="H25" s="26">
        <f ca="1">+N25*O25</f>
        <v>120</v>
      </c>
      <c r="I25" s="27"/>
      <c r="J25" s="27"/>
      <c r="K25" s="26">
        <f ca="1">+Q25+R25</f>
        <v>9449</v>
      </c>
      <c r="L25"/>
      <c r="M25"/>
      <c r="N25" s="3">
        <f ca="1">RANDBETWEEN(0,9)</f>
        <v>6</v>
      </c>
      <c r="O25" s="3">
        <f ca="1">RANDBETWEEN(1,9)*10</f>
        <v>20</v>
      </c>
      <c r="Q25" s="3">
        <f ca="1">RANDBETWEEN(1000,9999)</f>
        <v>1449</v>
      </c>
      <c r="R25" s="3">
        <f ca="1">RANDBETWEEN(1,9)*1000</f>
        <v>8000</v>
      </c>
    </row>
    <row r="26" spans="1:19" ht="22.5" customHeight="1" x14ac:dyDescent="0.25">
      <c r="A26" s="21">
        <v>21</v>
      </c>
      <c r="B26" s="22" t="str">
        <f ca="1">+N26&amp;" x 100 = ____"</f>
        <v>94 x 100 = ____</v>
      </c>
      <c r="C26" s="23"/>
      <c r="D26" s="24">
        <v>46</v>
      </c>
      <c r="E26" s="22" t="str">
        <f ca="1">Q26&amp;" + "&amp;R26/10&amp;" = ____"</f>
        <v>1 + 9,7 = ____</v>
      </c>
      <c r="F26" s="35"/>
      <c r="G26" s="36"/>
      <c r="H26" s="26">
        <f ca="1">+N26*100</f>
        <v>9400</v>
      </c>
      <c r="I26" s="27"/>
      <c r="J26" s="27"/>
      <c r="K26" s="29">
        <f ca="1">+Q26+R26/10</f>
        <v>10.7</v>
      </c>
      <c r="L26"/>
      <c r="M26"/>
      <c r="N26" s="3">
        <f ca="1">RANDBETWEEN(1,99)</f>
        <v>94</v>
      </c>
      <c r="Q26" s="3">
        <f ca="1">RANDBETWEEN(1,9)</f>
        <v>1</v>
      </c>
      <c r="R26" s="3">
        <f ca="1">RANDBETWEEN(10,99)</f>
        <v>97</v>
      </c>
    </row>
    <row r="27" spans="1:19" ht="22.5" customHeight="1" x14ac:dyDescent="0.25">
      <c r="A27" s="21">
        <v>22</v>
      </c>
      <c r="B27" s="22" t="str">
        <f ca="1">N27&amp;" + "&amp;O27&amp;" = ____"</f>
        <v>457 + 400 = ____</v>
      </c>
      <c r="C27" s="23"/>
      <c r="D27" s="24">
        <v>47</v>
      </c>
      <c r="E27" s="22" t="str">
        <f ca="1">+Q27&amp;" x 100 = ____"</f>
        <v>17 x 100 = ____</v>
      </c>
      <c r="F27" s="35"/>
      <c r="G27" s="36"/>
      <c r="H27" s="26">
        <f ca="1">+N27+O27</f>
        <v>857</v>
      </c>
      <c r="I27" s="27"/>
      <c r="J27" s="27"/>
      <c r="K27" s="26">
        <f ca="1">+Q27*100</f>
        <v>1700</v>
      </c>
      <c r="L27"/>
      <c r="M27"/>
      <c r="N27" s="3">
        <f ca="1">RANDBETWEEN(100,999)</f>
        <v>457</v>
      </c>
      <c r="O27" s="3">
        <f ca="1">RANDBETWEEN(1,9)*100</f>
        <v>400</v>
      </c>
      <c r="Q27" s="3">
        <f ca="1">RANDBETWEEN(13,20)</f>
        <v>17</v>
      </c>
      <c r="R27" s="3"/>
    </row>
    <row r="28" spans="1:19" ht="22.5" customHeight="1" x14ac:dyDescent="0.25">
      <c r="A28" s="21">
        <v>23</v>
      </c>
      <c r="B28" s="22" t="str">
        <f ca="1">+N28&amp;" x 10 = ____"</f>
        <v>10 x 10 = ____</v>
      </c>
      <c r="C28" s="23"/>
      <c r="D28" s="24">
        <v>48</v>
      </c>
      <c r="E28" s="22" t="str">
        <f ca="1">Q28&amp;" : "&amp;R28&amp;" ?  q =_____, r =___"</f>
        <v>11 : 5 ?  q =_____, r =___</v>
      </c>
      <c r="F28" s="35"/>
      <c r="G28" s="36"/>
      <c r="H28" s="26">
        <f ca="1">+N28*10</f>
        <v>100</v>
      </c>
      <c r="I28" s="27"/>
      <c r="J28" s="27"/>
      <c r="K28" s="26" t="str">
        <f ca="1">"q: "&amp;INT(Q28/R28)&amp;" r: "&amp;(Q28-R28*INT(Q28/R28))</f>
        <v>q: 2 r: 1</v>
      </c>
      <c r="L28"/>
      <c r="M28"/>
      <c r="N28" s="3">
        <f ca="1">RANDBETWEEN(1,99)</f>
        <v>10</v>
      </c>
      <c r="O28" s="3">
        <f ca="1">RANDBETWEEN(1,9)*10</f>
        <v>30</v>
      </c>
      <c r="Q28" s="3">
        <f ca="1">+R28*RANDBETWEEN(2,9)+RANDBETWEEN(1,R28-1)</f>
        <v>11</v>
      </c>
      <c r="R28" s="3">
        <f ca="1">RANDBETWEEN(2,9)</f>
        <v>5</v>
      </c>
    </row>
    <row r="29" spans="1:19" ht="22.5" customHeight="1" x14ac:dyDescent="0.25">
      <c r="A29" s="21">
        <v>24</v>
      </c>
      <c r="B29" s="22" t="str">
        <f ca="1">N29&amp;" : "&amp;O29&amp;" ?  q =_____, r =___"</f>
        <v>38 : 7 ?  q =_____, r =___</v>
      </c>
      <c r="C29" s="23"/>
      <c r="D29" s="24">
        <v>49</v>
      </c>
      <c r="E29" s="22" t="str">
        <f ca="1">Q29&amp;" x "&amp;R29&amp;" = ____"</f>
        <v>2 x 9 = ____</v>
      </c>
      <c r="F29" s="35"/>
      <c r="G29" s="36"/>
      <c r="H29" s="26" t="str">
        <f ca="1">"q: "&amp;INT(N29/O29)&amp;" r: "&amp;(N29-O29*INT(N29/O29))</f>
        <v>q: 5 r: 3</v>
      </c>
      <c r="I29" s="27"/>
      <c r="J29" s="27"/>
      <c r="K29" s="26">
        <f ca="1">+Q29*R29</f>
        <v>18</v>
      </c>
      <c r="L29"/>
      <c r="M29"/>
      <c r="N29" s="3">
        <f ca="1">+O29*RANDBETWEEN(2,9)+RANDBETWEEN(1,O29-1)</f>
        <v>38</v>
      </c>
      <c r="O29" s="3">
        <f ca="1">RANDBETWEEN(2,9)</f>
        <v>7</v>
      </c>
      <c r="Q29" s="3">
        <f ca="1">RANDBETWEEN(2,9)</f>
        <v>2</v>
      </c>
      <c r="R29" s="3">
        <f ca="1">RANDBETWEEN(6,9)</f>
        <v>9</v>
      </c>
    </row>
    <row r="30" spans="1:19" ht="22.5" customHeight="1" x14ac:dyDescent="0.25">
      <c r="A30" s="21">
        <v>25</v>
      </c>
      <c r="B30" s="22" t="str">
        <f ca="1">N30&amp;" x "&amp;O30&amp;" = ____"</f>
        <v>9 x 6 = ____</v>
      </c>
      <c r="C30" s="23"/>
      <c r="D30" s="24">
        <v>50</v>
      </c>
      <c r="E30" s="22" t="str">
        <f ca="1">Q30&amp;" x "&amp;R30&amp;" = ____"</f>
        <v>80 x 30 = ____</v>
      </c>
      <c r="F30" s="35"/>
      <c r="G30" s="36"/>
      <c r="H30" s="26">
        <f ca="1">+N30*O30</f>
        <v>54</v>
      </c>
      <c r="I30" s="27"/>
      <c r="J30" s="27"/>
      <c r="K30" s="26">
        <f ca="1">+Q30*R30</f>
        <v>2400</v>
      </c>
      <c r="L30"/>
      <c r="M30"/>
      <c r="N30" s="3">
        <f ca="1">RANDBETWEEN(2,9)</f>
        <v>9</v>
      </c>
      <c r="O30" s="3">
        <f ca="1">RANDBETWEEN(6,9)</f>
        <v>6</v>
      </c>
      <c r="Q30" s="3">
        <f ca="1">RANDBETWEEN(1,9)*10</f>
        <v>80</v>
      </c>
      <c r="R30" s="3">
        <f ca="1">RANDBETWEEN(1,9)*10</f>
        <v>30</v>
      </c>
    </row>
    <row r="31" spans="1:19" x14ac:dyDescent="0.25">
      <c r="A31" s="15"/>
      <c r="B31" s="16"/>
      <c r="C31" s="39"/>
      <c r="D31" s="17"/>
      <c r="E31" s="16"/>
      <c r="F31" s="16"/>
      <c r="G31" s="18"/>
      <c r="H31" s="26"/>
      <c r="K31" s="40"/>
      <c r="Q31" s="3"/>
      <c r="R31" s="3"/>
      <c r="S31" s="16"/>
    </row>
    <row r="32" spans="1:19" x14ac:dyDescent="0.25">
      <c r="A32" s="15"/>
      <c r="B32" s="16"/>
      <c r="C32" s="16"/>
      <c r="D32" s="17"/>
      <c r="E32" s="16"/>
      <c r="F32" s="16"/>
      <c r="G32" s="16"/>
      <c r="H32" s="27"/>
      <c r="Q32" s="3"/>
      <c r="R32" s="3"/>
    </row>
    <row r="33" spans="1:18" x14ac:dyDescent="0.25">
      <c r="A33" s="41"/>
      <c r="B33" s="16"/>
      <c r="C33" s="16"/>
      <c r="D33" s="17"/>
      <c r="E33" s="16"/>
      <c r="F33" s="16"/>
      <c r="G33" s="16"/>
      <c r="H33" s="27"/>
      <c r="Q33" s="3"/>
      <c r="R33" s="3"/>
    </row>
    <row r="34" spans="1:18" x14ac:dyDescent="0.25">
      <c r="A34" s="85"/>
      <c r="B34" s="85"/>
      <c r="C34" s="16"/>
      <c r="D34" s="17"/>
      <c r="E34" s="16"/>
      <c r="F34" s="16"/>
      <c r="G34" s="16"/>
      <c r="H34" s="27"/>
      <c r="Q34" s="3"/>
      <c r="R34" s="3"/>
    </row>
    <row r="35" spans="1:18" x14ac:dyDescent="0.25">
      <c r="A35" s="85"/>
      <c r="B35" s="85"/>
      <c r="C35" s="16"/>
      <c r="D35" s="17"/>
      <c r="E35" s="16"/>
      <c r="F35" s="16"/>
      <c r="G35" s="16"/>
      <c r="H35" s="27"/>
      <c r="Q35" s="3"/>
      <c r="R35" s="3"/>
    </row>
    <row r="36" spans="1:18" x14ac:dyDescent="0.25">
      <c r="A36" s="85"/>
      <c r="B36" s="85"/>
      <c r="C36" s="16"/>
      <c r="D36" s="17"/>
      <c r="E36" s="16"/>
      <c r="F36" s="16"/>
      <c r="G36" s="16"/>
    </row>
    <row r="37" spans="1:18" x14ac:dyDescent="0.25">
      <c r="A37" s="85"/>
      <c r="B37" s="85"/>
      <c r="C37" s="16"/>
      <c r="D37" s="17"/>
      <c r="E37" s="16"/>
      <c r="F37" s="16"/>
      <c r="G37" s="16"/>
    </row>
    <row r="38" spans="1:18" x14ac:dyDescent="0.25">
      <c r="A38" s="85"/>
      <c r="B38" s="85"/>
      <c r="C38" s="16"/>
      <c r="D38" s="17"/>
      <c r="E38" s="16"/>
      <c r="F38" s="16"/>
      <c r="G38" s="16"/>
    </row>
    <row r="39" spans="1:18" x14ac:dyDescent="0.25">
      <c r="D39" s="42"/>
    </row>
    <row r="40" spans="1:18" x14ac:dyDescent="0.25">
      <c r="D40" s="42"/>
    </row>
    <row r="41" spans="1:18" x14ac:dyDescent="0.25">
      <c r="D41" s="42"/>
    </row>
    <row r="42" spans="1:18" x14ac:dyDescent="0.25">
      <c r="D42" s="42"/>
    </row>
    <row r="43" spans="1:18" x14ac:dyDescent="0.25">
      <c r="D43" s="42"/>
    </row>
    <row r="44" spans="1:18" x14ac:dyDescent="0.25">
      <c r="D44" s="42"/>
    </row>
    <row r="45" spans="1:18" x14ac:dyDescent="0.25">
      <c r="D45" s="42"/>
    </row>
    <row r="46" spans="1:18" x14ac:dyDescent="0.25">
      <c r="D46" s="42"/>
    </row>
    <row r="47" spans="1:18" x14ac:dyDescent="0.25">
      <c r="D47" s="42"/>
    </row>
    <row r="48" spans="1:18" x14ac:dyDescent="0.25">
      <c r="D48" s="42"/>
    </row>
    <row r="49" spans="4:4" x14ac:dyDescent="0.25">
      <c r="D49" s="42"/>
    </row>
    <row r="50" spans="4:4" x14ac:dyDescent="0.25">
      <c r="D50" s="42"/>
    </row>
    <row r="51" spans="4:4" x14ac:dyDescent="0.25">
      <c r="D51" s="42"/>
    </row>
    <row r="52" spans="4:4" x14ac:dyDescent="0.25">
      <c r="D52" s="42"/>
    </row>
    <row r="53" spans="4:4" x14ac:dyDescent="0.25">
      <c r="D53" s="42"/>
    </row>
    <row r="54" spans="4:4" x14ac:dyDescent="0.25">
      <c r="D54" s="42"/>
    </row>
    <row r="55" spans="4:4" x14ac:dyDescent="0.25">
      <c r="D55" s="42"/>
    </row>
    <row r="56" spans="4:4" x14ac:dyDescent="0.25">
      <c r="D56" s="42"/>
    </row>
    <row r="57" spans="4:4" x14ac:dyDescent="0.25">
      <c r="D57" s="42"/>
    </row>
    <row r="58" spans="4:4" x14ac:dyDescent="0.25">
      <c r="D58" s="42"/>
    </row>
    <row r="59" spans="4:4" x14ac:dyDescent="0.25">
      <c r="D59" s="42"/>
    </row>
    <row r="60" spans="4:4" x14ac:dyDescent="0.25">
      <c r="D60" s="42"/>
    </row>
    <row r="61" spans="4:4" x14ac:dyDescent="0.25">
      <c r="D61" s="42"/>
    </row>
    <row r="62" spans="4:4" x14ac:dyDescent="0.25">
      <c r="D62" s="42"/>
    </row>
    <row r="63" spans="4:4" x14ac:dyDescent="0.25">
      <c r="D63" s="42"/>
    </row>
    <row r="64" spans="4:4" x14ac:dyDescent="0.25">
      <c r="D64" s="42"/>
    </row>
    <row r="65" spans="4:4" x14ac:dyDescent="0.25">
      <c r="D65" s="42"/>
    </row>
    <row r="66" spans="4:4" x14ac:dyDescent="0.25">
      <c r="D66" s="42"/>
    </row>
    <row r="67" spans="4:4" x14ac:dyDescent="0.25">
      <c r="D67" s="42"/>
    </row>
    <row r="68" spans="4:4" x14ac:dyDescent="0.25">
      <c r="D68" s="42"/>
    </row>
    <row r="69" spans="4:4" x14ac:dyDescent="0.25">
      <c r="D69" s="42"/>
    </row>
    <row r="70" spans="4:4" x14ac:dyDescent="0.25">
      <c r="D70" s="42"/>
    </row>
    <row r="71" spans="4:4" x14ac:dyDescent="0.25">
      <c r="D71" s="42"/>
    </row>
    <row r="72" spans="4:4" x14ac:dyDescent="0.25">
      <c r="D72" s="42"/>
    </row>
    <row r="73" spans="4:4" x14ac:dyDescent="0.25">
      <c r="D73" s="42"/>
    </row>
    <row r="74" spans="4:4" x14ac:dyDescent="0.25">
      <c r="D74" s="42"/>
    </row>
    <row r="75" spans="4:4" x14ac:dyDescent="0.25">
      <c r="D75" s="42"/>
    </row>
    <row r="76" spans="4:4" x14ac:dyDescent="0.25">
      <c r="D76" s="42"/>
    </row>
    <row r="77" spans="4:4" x14ac:dyDescent="0.25">
      <c r="D77" s="42"/>
    </row>
    <row r="78" spans="4:4" x14ac:dyDescent="0.25">
      <c r="D78" s="42"/>
    </row>
    <row r="79" spans="4:4" x14ac:dyDescent="0.25">
      <c r="D79" s="42"/>
    </row>
    <row r="80" spans="4:4" x14ac:dyDescent="0.25">
      <c r="D80" s="42"/>
    </row>
    <row r="81" spans="4:4" x14ac:dyDescent="0.25">
      <c r="D81" s="42"/>
    </row>
    <row r="82" spans="4:4" x14ac:dyDescent="0.25">
      <c r="D82" s="42"/>
    </row>
    <row r="83" spans="4:4" x14ac:dyDescent="0.25">
      <c r="D83" s="42"/>
    </row>
    <row r="84" spans="4:4" x14ac:dyDescent="0.25">
      <c r="D84" s="42"/>
    </row>
    <row r="85" spans="4:4" x14ac:dyDescent="0.25">
      <c r="D85" s="42"/>
    </row>
    <row r="86" spans="4:4" x14ac:dyDescent="0.25">
      <c r="D86" s="42"/>
    </row>
    <row r="87" spans="4:4" x14ac:dyDescent="0.25">
      <c r="D87" s="42"/>
    </row>
    <row r="88" spans="4:4" x14ac:dyDescent="0.25">
      <c r="D88" s="42"/>
    </row>
    <row r="89" spans="4:4" x14ac:dyDescent="0.25">
      <c r="D89" s="42"/>
    </row>
    <row r="90" spans="4:4" x14ac:dyDescent="0.25">
      <c r="D90" s="42"/>
    </row>
    <row r="91" spans="4:4" x14ac:dyDescent="0.25">
      <c r="D91" s="42"/>
    </row>
    <row r="92" spans="4:4" x14ac:dyDescent="0.25">
      <c r="D92" s="42"/>
    </row>
    <row r="93" spans="4:4" x14ac:dyDescent="0.25">
      <c r="D93" s="42"/>
    </row>
    <row r="94" spans="4:4" x14ac:dyDescent="0.25">
      <c r="D94" s="42"/>
    </row>
    <row r="95" spans="4:4" x14ac:dyDescent="0.25">
      <c r="D95" s="42"/>
    </row>
    <row r="96" spans="4:4" x14ac:dyDescent="0.25">
      <c r="D96" s="42"/>
    </row>
    <row r="97" spans="4:4" x14ac:dyDescent="0.25">
      <c r="D97" s="42"/>
    </row>
    <row r="98" spans="4:4" x14ac:dyDescent="0.25">
      <c r="D98" s="42"/>
    </row>
    <row r="99" spans="4:4" x14ac:dyDescent="0.25">
      <c r="D99" s="42"/>
    </row>
    <row r="100" spans="4:4" x14ac:dyDescent="0.25">
      <c r="D100" s="42"/>
    </row>
    <row r="101" spans="4:4" x14ac:dyDescent="0.25">
      <c r="D101" s="42"/>
    </row>
    <row r="102" spans="4:4" x14ac:dyDescent="0.25">
      <c r="D102" s="42"/>
    </row>
    <row r="103" spans="4:4" x14ac:dyDescent="0.25">
      <c r="D103" s="42"/>
    </row>
    <row r="104" spans="4:4" x14ac:dyDescent="0.25">
      <c r="D104" s="42"/>
    </row>
    <row r="105" spans="4:4" x14ac:dyDescent="0.25">
      <c r="D105" s="42"/>
    </row>
    <row r="106" spans="4:4" x14ac:dyDescent="0.25">
      <c r="D106" s="42"/>
    </row>
    <row r="107" spans="4:4" x14ac:dyDescent="0.25">
      <c r="D107" s="42"/>
    </row>
    <row r="108" spans="4:4" x14ac:dyDescent="0.25">
      <c r="D108" s="42"/>
    </row>
    <row r="109" spans="4:4" x14ac:dyDescent="0.25">
      <c r="D109" s="42"/>
    </row>
    <row r="110" spans="4:4" x14ac:dyDescent="0.25">
      <c r="D110" s="42"/>
    </row>
    <row r="111" spans="4:4" x14ac:dyDescent="0.25">
      <c r="D111" s="42"/>
    </row>
    <row r="112" spans="4:4" x14ac:dyDescent="0.25">
      <c r="D112" s="42"/>
    </row>
    <row r="113" spans="4:4" x14ac:dyDescent="0.25">
      <c r="D113" s="42"/>
    </row>
    <row r="114" spans="4:4" x14ac:dyDescent="0.25">
      <c r="D114" s="42"/>
    </row>
    <row r="115" spans="4:4" x14ac:dyDescent="0.25">
      <c r="D115" s="42"/>
    </row>
    <row r="116" spans="4:4" x14ac:dyDescent="0.25">
      <c r="D116" s="42"/>
    </row>
    <row r="117" spans="4:4" x14ac:dyDescent="0.25">
      <c r="D117" s="42"/>
    </row>
    <row r="118" spans="4:4" x14ac:dyDescent="0.25">
      <c r="D118" s="42"/>
    </row>
    <row r="119" spans="4:4" x14ac:dyDescent="0.25">
      <c r="D119" s="42"/>
    </row>
    <row r="120" spans="4:4" x14ac:dyDescent="0.25">
      <c r="D120" s="42"/>
    </row>
    <row r="121" spans="4:4" x14ac:dyDescent="0.25">
      <c r="D121" s="42"/>
    </row>
    <row r="122" spans="4:4" x14ac:dyDescent="0.25">
      <c r="D122" s="42"/>
    </row>
    <row r="123" spans="4:4" x14ac:dyDescent="0.25">
      <c r="D123" s="42"/>
    </row>
    <row r="124" spans="4:4" x14ac:dyDescent="0.25">
      <c r="D124" s="42"/>
    </row>
    <row r="125" spans="4:4" x14ac:dyDescent="0.25">
      <c r="D125" s="42"/>
    </row>
    <row r="126" spans="4:4" x14ac:dyDescent="0.25">
      <c r="D126" s="42"/>
    </row>
    <row r="127" spans="4:4" x14ac:dyDescent="0.25">
      <c r="D127" s="42"/>
    </row>
    <row r="128" spans="4:4" x14ac:dyDescent="0.25">
      <c r="D128" s="42"/>
    </row>
    <row r="129" spans="4:4" x14ac:dyDescent="0.25">
      <c r="D129" s="42"/>
    </row>
    <row r="130" spans="4:4" x14ac:dyDescent="0.25">
      <c r="D130" s="42"/>
    </row>
    <row r="131" spans="4:4" x14ac:dyDescent="0.25">
      <c r="D131" s="42"/>
    </row>
    <row r="132" spans="4:4" x14ac:dyDescent="0.25">
      <c r="D132" s="42"/>
    </row>
    <row r="133" spans="4:4" x14ac:dyDescent="0.25">
      <c r="D133" s="42"/>
    </row>
    <row r="134" spans="4:4" x14ac:dyDescent="0.25">
      <c r="D134" s="42"/>
    </row>
    <row r="135" spans="4:4" x14ac:dyDescent="0.25">
      <c r="D135" s="42"/>
    </row>
    <row r="136" spans="4:4" x14ac:dyDescent="0.25">
      <c r="D136" s="42"/>
    </row>
    <row r="137" spans="4:4" x14ac:dyDescent="0.25">
      <c r="D137" s="42"/>
    </row>
    <row r="138" spans="4:4" x14ac:dyDescent="0.25">
      <c r="D138" s="42"/>
    </row>
    <row r="139" spans="4:4" x14ac:dyDescent="0.25">
      <c r="D139" s="42"/>
    </row>
    <row r="140" spans="4:4" x14ac:dyDescent="0.25">
      <c r="D140" s="42"/>
    </row>
    <row r="141" spans="4:4" x14ac:dyDescent="0.25">
      <c r="D141" s="42"/>
    </row>
    <row r="142" spans="4:4" x14ac:dyDescent="0.25">
      <c r="D142" s="42"/>
    </row>
    <row r="143" spans="4:4" x14ac:dyDescent="0.25">
      <c r="D143" s="42"/>
    </row>
    <row r="144" spans="4:4" x14ac:dyDescent="0.25">
      <c r="D144" s="42"/>
    </row>
    <row r="145" spans="4:4" x14ac:dyDescent="0.25">
      <c r="D145" s="42"/>
    </row>
    <row r="146" spans="4:4" x14ac:dyDescent="0.25">
      <c r="D146" s="42"/>
    </row>
    <row r="147" spans="4:4" x14ac:dyDescent="0.25">
      <c r="D147" s="42"/>
    </row>
    <row r="148" spans="4:4" x14ac:dyDescent="0.25">
      <c r="D148" s="42"/>
    </row>
    <row r="149" spans="4:4" x14ac:dyDescent="0.25">
      <c r="D149" s="42"/>
    </row>
    <row r="150" spans="4:4" x14ac:dyDescent="0.25">
      <c r="D150" s="42"/>
    </row>
    <row r="151" spans="4:4" x14ac:dyDescent="0.25">
      <c r="D151" s="42"/>
    </row>
    <row r="152" spans="4:4" x14ac:dyDescent="0.25">
      <c r="D152" s="42"/>
    </row>
    <row r="153" spans="4:4" x14ac:dyDescent="0.25">
      <c r="D153" s="42"/>
    </row>
    <row r="154" spans="4:4" x14ac:dyDescent="0.25">
      <c r="D154" s="42"/>
    </row>
    <row r="155" spans="4:4" x14ac:dyDescent="0.25">
      <c r="D155" s="42"/>
    </row>
    <row r="156" spans="4:4" x14ac:dyDescent="0.25">
      <c r="D156" s="42"/>
    </row>
    <row r="157" spans="4:4" x14ac:dyDescent="0.25">
      <c r="D157" s="42"/>
    </row>
    <row r="158" spans="4:4" x14ac:dyDescent="0.25">
      <c r="D158" s="42"/>
    </row>
    <row r="159" spans="4:4" x14ac:dyDescent="0.25">
      <c r="D159" s="42"/>
    </row>
  </sheetData>
  <sheetProtection selectLockedCells="1" selectUnlockedCells="1"/>
  <mergeCells count="9">
    <mergeCell ref="A36:B36"/>
    <mergeCell ref="A37:B37"/>
    <mergeCell ref="A38:B38"/>
    <mergeCell ref="A2:F2"/>
    <mergeCell ref="H2:K2"/>
    <mergeCell ref="A3:F3"/>
    <mergeCell ref="H4:K4"/>
    <mergeCell ref="A34:B34"/>
    <mergeCell ref="A35:B35"/>
  </mergeCells>
  <pageMargins left="0.42986111111111114" right="0.34027777777777779" top="0.44999999999999996" bottom="0.75" header="0.3" footer="0.3"/>
  <pageSetup paperSize="9" firstPageNumber="0" orientation="portrait" horizontalDpi="300" verticalDpi="300"/>
  <headerFooter alignWithMargins="0">
    <oddHeader>&amp;L&amp;9Nom : ___________________________&amp;C&amp;9Date&amp;11 : _______________</oddHeader>
    <oddFooter>&amp;C&amp;8charivari.eklablog.com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showGridLines="0" topLeftCell="A19" workbookViewId="0">
      <selection activeCell="A22" sqref="A22"/>
    </sheetView>
  </sheetViews>
  <sheetFormatPr baseColWidth="10" defaultRowHeight="15" x14ac:dyDescent="0.25"/>
  <cols>
    <col min="1" max="1" width="4.7109375" style="82" customWidth="1"/>
    <col min="2" max="2" width="25" style="50" customWidth="1"/>
    <col min="3" max="3" width="5" style="50" customWidth="1"/>
    <col min="4" max="4" width="5" style="84" customWidth="1"/>
    <col min="5" max="5" width="28.42578125" style="50" customWidth="1"/>
    <col min="6" max="6" width="10" style="50" customWidth="1"/>
    <col min="7" max="7" width="1.28515625" style="50" customWidth="1"/>
    <col min="8" max="8" width="7.42578125" style="50" customWidth="1"/>
    <col min="9" max="10" width="0" style="50" hidden="1" customWidth="1"/>
    <col min="11" max="11" width="7.42578125" style="50" customWidth="1"/>
    <col min="12" max="15" width="0" style="51" hidden="1" customWidth="1"/>
    <col min="16" max="18" width="0" style="50" hidden="1" customWidth="1"/>
    <col min="19" max="16384" width="11.42578125" style="50"/>
  </cols>
  <sheetData>
    <row r="1" spans="1:18" x14ac:dyDescent="0.25">
      <c r="A1" s="59"/>
      <c r="B1" s="49"/>
      <c r="C1" s="49"/>
      <c r="D1" s="60"/>
      <c r="E1" s="49"/>
      <c r="F1" s="49"/>
      <c r="G1" s="49"/>
      <c r="K1" s="52"/>
      <c r="L1" s="51">
        <f ca="1">ROUND(+M1*1000,0)</f>
        <v>122</v>
      </c>
      <c r="M1" s="51">
        <f ca="1">RAND()</f>
        <v>0.12235033219304914</v>
      </c>
    </row>
    <row r="2" spans="1:18" ht="27.75" customHeight="1" x14ac:dyDescent="0.5">
      <c r="A2" s="93" t="str">
        <f ca="1">"Défi : 50 calculs en 5 minutes (série "&amp;L1&amp;")"</f>
        <v>Défi : 50 calculs en 5 minutes (série 122)</v>
      </c>
      <c r="B2" s="93"/>
      <c r="C2" s="93"/>
      <c r="D2" s="93"/>
      <c r="E2" s="93"/>
      <c r="F2" s="93"/>
      <c r="G2" s="53"/>
      <c r="H2" s="94" t="str">
        <f ca="1">"série "&amp;L1</f>
        <v>série 122</v>
      </c>
      <c r="I2" s="94"/>
      <c r="J2" s="94"/>
      <c r="K2" s="94"/>
    </row>
    <row r="3" spans="1:18" x14ac:dyDescent="0.25">
      <c r="A3" s="95" t="s">
        <v>6</v>
      </c>
      <c r="B3" s="95"/>
      <c r="C3" s="95"/>
      <c r="D3" s="95"/>
      <c r="E3" s="95"/>
      <c r="F3" s="95"/>
      <c r="G3" s="55"/>
      <c r="H3" s="61"/>
      <c r="I3" s="61"/>
    </row>
    <row r="4" spans="1:18" x14ac:dyDescent="0.25">
      <c r="A4" s="62"/>
      <c r="B4" s="54"/>
      <c r="C4" s="54"/>
      <c r="D4" s="63"/>
      <c r="E4" s="54"/>
      <c r="F4" s="54"/>
      <c r="G4" s="55"/>
      <c r="H4" s="96" t="s">
        <v>0</v>
      </c>
      <c r="I4" s="96"/>
      <c r="J4" s="96"/>
      <c r="K4" s="96"/>
      <c r="L4" s="50"/>
      <c r="M4" s="50"/>
      <c r="N4" s="50"/>
      <c r="O4" s="50"/>
    </row>
    <row r="5" spans="1:18" ht="15" customHeight="1" x14ac:dyDescent="0.25">
      <c r="A5" s="65"/>
      <c r="B5" s="66"/>
      <c r="C5" s="66"/>
      <c r="D5" s="67"/>
      <c r="E5" s="66"/>
      <c r="F5" s="66"/>
      <c r="G5" s="68"/>
      <c r="H5" s="64" t="s">
        <v>1</v>
      </c>
      <c r="I5" s="64"/>
      <c r="J5" s="64"/>
      <c r="K5" s="64" t="s">
        <v>2</v>
      </c>
      <c r="L5" s="50"/>
      <c r="M5" s="50"/>
      <c r="N5" s="69" t="s">
        <v>3</v>
      </c>
      <c r="O5" s="70"/>
      <c r="Q5" s="71" t="s">
        <v>4</v>
      </c>
      <c r="R5" s="51"/>
    </row>
    <row r="6" spans="1:18" ht="22.5" customHeight="1" x14ac:dyDescent="0.25">
      <c r="A6" s="72">
        <v>1</v>
      </c>
      <c r="B6" s="73" t="str">
        <f ca="1">N6&amp;" x ____ = "&amp;N6*O6</f>
        <v>9 x ____ = 72</v>
      </c>
      <c r="C6" s="56"/>
      <c r="D6" s="74">
        <v>26</v>
      </c>
      <c r="E6" s="73" t="str">
        <f ca="1">+Q6&amp;" x 11 = ____"</f>
        <v>8 x 11 = ____</v>
      </c>
      <c r="F6" s="73"/>
      <c r="G6" s="57"/>
      <c r="H6" s="75">
        <f ca="1">+O6</f>
        <v>8</v>
      </c>
      <c r="I6" s="76"/>
      <c r="J6" s="76"/>
      <c r="K6" s="75">
        <f ca="1">+Q6*11</f>
        <v>88</v>
      </c>
      <c r="L6" s="50"/>
      <c r="M6" s="50"/>
      <c r="N6" s="51">
        <f ca="1">RANDBETWEEN(2,9)</f>
        <v>9</v>
      </c>
      <c r="O6" s="51">
        <f ca="1">RANDBETWEEN(6,9)</f>
        <v>8</v>
      </c>
      <c r="Q6" s="51">
        <f ca="1">+$N$7+6</f>
        <v>8</v>
      </c>
      <c r="R6" s="51"/>
    </row>
    <row r="7" spans="1:18" ht="22.5" customHeight="1" x14ac:dyDescent="0.25">
      <c r="A7" s="72">
        <v>2</v>
      </c>
      <c r="B7" s="73" t="str">
        <f ca="1">+N7&amp;" x 11 = ____"</f>
        <v>2 x 11 = ____</v>
      </c>
      <c r="C7" s="56"/>
      <c r="D7" s="74">
        <v>27</v>
      </c>
      <c r="E7" s="73" t="str">
        <f ca="1">Q7*100+R7&amp;" pour aller à "&amp;(Q7+1)*100&amp;" : ____"</f>
        <v>758 pour aller à 800 : ____</v>
      </c>
      <c r="F7" s="73"/>
      <c r="G7" s="57"/>
      <c r="H7" s="75">
        <f ca="1">+N7*11</f>
        <v>22</v>
      </c>
      <c r="I7" s="76"/>
      <c r="J7" s="76"/>
      <c r="K7" s="75">
        <f ca="1">100-R7</f>
        <v>42</v>
      </c>
      <c r="L7" s="50"/>
      <c r="M7" s="50"/>
      <c r="N7" s="51">
        <f ca="1">RANDBETWEEN(2,4)</f>
        <v>2</v>
      </c>
      <c r="Q7" s="51">
        <f ca="1">RANDBETWEEN(1,9)</f>
        <v>7</v>
      </c>
      <c r="R7" s="51">
        <f ca="1">RANDBETWEEN(1,99)</f>
        <v>58</v>
      </c>
    </row>
    <row r="8" spans="1:18" ht="22.5" customHeight="1" x14ac:dyDescent="0.25">
      <c r="A8" s="72">
        <v>3</v>
      </c>
      <c r="B8" s="73" t="str">
        <f ca="1">N8&amp;" x 10 ="</f>
        <v>7 x 10 =</v>
      </c>
      <c r="C8" s="56"/>
      <c r="D8" s="74">
        <v>28</v>
      </c>
      <c r="E8" s="73" t="str">
        <f ca="1">Q8&amp;" - "&amp;R8&amp;" = ____"</f>
        <v>738 - 80 = ____</v>
      </c>
      <c r="F8" s="73"/>
      <c r="G8" s="57"/>
      <c r="H8" s="75">
        <f ca="1">N8*10</f>
        <v>70</v>
      </c>
      <c r="I8" s="76"/>
      <c r="J8" s="76"/>
      <c r="K8" s="75">
        <f ca="1">+Q8-R8</f>
        <v>658</v>
      </c>
      <c r="L8" s="50"/>
      <c r="M8" s="50"/>
      <c r="N8" s="51">
        <f ca="1">RANDBETWEEN(11,99)/10</f>
        <v>7</v>
      </c>
      <c r="Q8" s="51">
        <f ca="1">RANDBETWEEN(100,999)</f>
        <v>738</v>
      </c>
      <c r="R8" s="51">
        <f ca="1">RANDBETWEEN(1,9)*10</f>
        <v>80</v>
      </c>
    </row>
    <row r="9" spans="1:18" ht="22.5" customHeight="1" x14ac:dyDescent="0.25">
      <c r="A9" s="72">
        <v>4</v>
      </c>
      <c r="B9" s="73" t="str">
        <f ca="1">N9*100+O9&amp;" + ____ = "&amp;(N9+1)*100</f>
        <v>609 + ____ = 700</v>
      </c>
      <c r="C9" s="56"/>
      <c r="D9" s="74">
        <v>29</v>
      </c>
      <c r="E9" s="73" t="str">
        <f ca="1">"La moitié de "&amp;Q9*2&amp;" est : ____"</f>
        <v>La moitié de 142 est : ____</v>
      </c>
      <c r="F9" s="73"/>
      <c r="G9" s="57"/>
      <c r="H9" s="75">
        <f ca="1">100-O9</f>
        <v>91</v>
      </c>
      <c r="I9" s="76"/>
      <c r="J9" s="76"/>
      <c r="K9" s="75">
        <f ca="1">Q9</f>
        <v>71</v>
      </c>
      <c r="L9" s="50"/>
      <c r="M9" s="50"/>
      <c r="N9" s="51">
        <f ca="1">RANDBETWEEN(1,9)</f>
        <v>6</v>
      </c>
      <c r="O9" s="51">
        <f ca="1">RANDBETWEEN(1,99)</f>
        <v>9</v>
      </c>
      <c r="Q9" s="51">
        <f ca="1">RANDBETWEEN(1,99)</f>
        <v>71</v>
      </c>
      <c r="R9" s="51"/>
    </row>
    <row r="10" spans="1:18" ht="22.5" customHeight="1" x14ac:dyDescent="0.25">
      <c r="A10" s="72">
        <v>5</v>
      </c>
      <c r="B10" s="73" t="str">
        <f ca="1">N10&amp;" - "&amp;O10&amp;" = ____"</f>
        <v>53 - 9 = ____</v>
      </c>
      <c r="C10" s="56"/>
      <c r="D10" s="74">
        <v>30</v>
      </c>
      <c r="E10" s="73" t="str">
        <f ca="1">Q10&amp;" x 1 000 ="</f>
        <v>5,4 x 1 000 =</v>
      </c>
      <c r="F10" s="73"/>
      <c r="G10" s="57"/>
      <c r="H10" s="75">
        <f ca="1">+N10-O10</f>
        <v>44</v>
      </c>
      <c r="I10" s="76"/>
      <c r="J10" s="76"/>
      <c r="K10" s="75">
        <f ca="1">+Q10*1000</f>
        <v>5400</v>
      </c>
      <c r="L10" s="50"/>
      <c r="M10" s="50"/>
      <c r="N10" s="51">
        <f ca="1">RANDBETWEEN(10,99)</f>
        <v>53</v>
      </c>
      <c r="O10" s="51">
        <f ca="1">RANDBETWEEN(0,9)</f>
        <v>9</v>
      </c>
      <c r="Q10" s="51">
        <f ca="1">RANDBETWEEN(11,99)/10</f>
        <v>5.4</v>
      </c>
      <c r="R10" s="51"/>
    </row>
    <row r="11" spans="1:18" ht="22.5" customHeight="1" x14ac:dyDescent="0.25">
      <c r="A11" s="72">
        <v>6</v>
      </c>
      <c r="B11" s="73" t="str">
        <f ca="1">N11&amp;" x 100 ="</f>
        <v>4,6 x 100 =</v>
      </c>
      <c r="C11" s="56"/>
      <c r="D11" s="74">
        <v>31</v>
      </c>
      <c r="E11" s="73" t="str">
        <f ca="1">Q11&amp;" x ____ = "&amp;Q11*R11</f>
        <v>3 x ____ = 18</v>
      </c>
      <c r="F11" s="73"/>
      <c r="G11" s="57"/>
      <c r="H11" s="75">
        <f ca="1">N11*100</f>
        <v>459.99999999999994</v>
      </c>
      <c r="I11" s="75"/>
      <c r="J11" s="75"/>
      <c r="K11" s="75">
        <f ca="1">+R11</f>
        <v>6</v>
      </c>
      <c r="L11" s="50"/>
      <c r="M11" s="50"/>
      <c r="N11" s="51">
        <f ca="1">RANDBETWEEN(11,99)/10</f>
        <v>4.5999999999999996</v>
      </c>
      <c r="Q11" s="51">
        <f ca="1">RANDBETWEEN(2,9)</f>
        <v>3</v>
      </c>
      <c r="R11" s="51">
        <f ca="1">RANDBETWEEN(6,9)</f>
        <v>6</v>
      </c>
    </row>
    <row r="12" spans="1:18" ht="22.5" customHeight="1" x14ac:dyDescent="0.25">
      <c r="A12" s="72">
        <v>7</v>
      </c>
      <c r="B12" s="73" t="str">
        <f ca="1">N12&amp;" x ____ = "&amp;N12*O12</f>
        <v>6 x ____ = 48</v>
      </c>
      <c r="C12" s="56"/>
      <c r="D12" s="74">
        <v>32</v>
      </c>
      <c r="E12" s="73" t="str">
        <f ca="1">+Q12&amp;" x 11 = ____"</f>
        <v>5 x 11 = ____</v>
      </c>
      <c r="F12" s="73"/>
      <c r="G12" s="57"/>
      <c r="H12" s="75">
        <f ca="1">+O12</f>
        <v>8</v>
      </c>
      <c r="I12" s="76"/>
      <c r="J12" s="76"/>
      <c r="K12" s="75">
        <f ca="1">+Q12*11</f>
        <v>55</v>
      </c>
      <c r="L12" s="50"/>
      <c r="M12" s="50"/>
      <c r="N12" s="51">
        <f ca="1">RANDBETWEEN(2,9)</f>
        <v>6</v>
      </c>
      <c r="O12" s="51">
        <f ca="1">RANDBETWEEN(6,9)</f>
        <v>8</v>
      </c>
      <c r="Q12" s="51">
        <f ca="1">+$N$7+3</f>
        <v>5</v>
      </c>
      <c r="R12" s="51"/>
    </row>
    <row r="13" spans="1:18" ht="22.5" customHeight="1" x14ac:dyDescent="0.25">
      <c r="A13" s="72">
        <v>8</v>
      </c>
      <c r="B13" s="73" t="str">
        <f ca="1">+N13&amp;" x 11 = ____"</f>
        <v>4 x 11 = ____</v>
      </c>
      <c r="C13" s="56"/>
      <c r="D13" s="74">
        <v>33</v>
      </c>
      <c r="E13" s="73" t="str">
        <f ca="1">"Le double de "&amp;Q13&amp;" est : ____"</f>
        <v>Le double de 67 est : ____</v>
      </c>
      <c r="F13" s="73"/>
      <c r="G13" s="57"/>
      <c r="H13" s="75">
        <f ca="1">+N13*11</f>
        <v>44</v>
      </c>
      <c r="I13" s="76"/>
      <c r="J13" s="76"/>
      <c r="K13" s="75">
        <f ca="1">Q13*2</f>
        <v>134</v>
      </c>
      <c r="L13" s="50"/>
      <c r="M13" s="50"/>
      <c r="N13" s="51">
        <f ca="1">+N7+2</f>
        <v>4</v>
      </c>
      <c r="Q13" s="51">
        <f ca="1">RANDBETWEEN(1,99)</f>
        <v>67</v>
      </c>
      <c r="R13" s="51"/>
    </row>
    <row r="14" spans="1:18" ht="22.5" customHeight="1" x14ac:dyDescent="0.25">
      <c r="A14" s="72">
        <v>9</v>
      </c>
      <c r="B14" s="73" t="str">
        <f ca="1">"La moitié de "&amp;N14*2&amp;" est : ____"</f>
        <v>La moitié de 32 est : ____</v>
      </c>
      <c r="C14" s="56"/>
      <c r="D14" s="74">
        <v>34</v>
      </c>
      <c r="E14" s="73" t="str">
        <f ca="1">Q14&amp;" x 10 ="</f>
        <v>1,7 x 10 =</v>
      </c>
      <c r="F14" s="73"/>
      <c r="G14" s="57"/>
      <c r="H14" s="75">
        <f ca="1">+N14</f>
        <v>16</v>
      </c>
      <c r="I14" s="76"/>
      <c r="J14" s="76"/>
      <c r="K14" s="75">
        <f ca="1">Q14*10</f>
        <v>17</v>
      </c>
      <c r="L14" s="50"/>
      <c r="M14" s="50"/>
      <c r="N14" s="51">
        <f ca="1">RANDBETWEEN(1,99)</f>
        <v>16</v>
      </c>
      <c r="Q14" s="51">
        <f ca="1">RANDBETWEEN(11,99)/10</f>
        <v>1.7</v>
      </c>
      <c r="R14" s="51"/>
    </row>
    <row r="15" spans="1:18" ht="22.5" customHeight="1" x14ac:dyDescent="0.25">
      <c r="A15" s="72">
        <v>10</v>
      </c>
      <c r="B15" s="73" t="str">
        <f ca="1">N15*100+O15&amp;" pour aller à "&amp;(N15+1)*100&amp;" : ____"</f>
        <v>130 pour aller à 200 : ____</v>
      </c>
      <c r="C15" s="56"/>
      <c r="D15" s="74">
        <v>35</v>
      </c>
      <c r="E15" s="73" t="str">
        <f ca="1">Q15*100+R15&amp;" + ____ = "&amp;(Q15+1)*100</f>
        <v>807 + ____ = 900</v>
      </c>
      <c r="F15" s="73"/>
      <c r="G15" s="57"/>
      <c r="H15" s="75">
        <f ca="1">100-O15</f>
        <v>70</v>
      </c>
      <c r="I15" s="76"/>
      <c r="J15" s="76"/>
      <c r="K15" s="75">
        <f ca="1">100-R15</f>
        <v>93</v>
      </c>
      <c r="L15" s="50"/>
      <c r="M15" s="50"/>
      <c r="N15" s="51">
        <f ca="1">RANDBETWEEN(1,9)</f>
        <v>1</v>
      </c>
      <c r="O15" s="51">
        <f ca="1">RANDBETWEEN(1,99)</f>
        <v>30</v>
      </c>
      <c r="Q15" s="51">
        <f ca="1">RANDBETWEEN(1,9)</f>
        <v>8</v>
      </c>
      <c r="R15" s="51">
        <f ca="1">RANDBETWEEN(1,99)</f>
        <v>7</v>
      </c>
    </row>
    <row r="16" spans="1:18" ht="22.5" customHeight="1" x14ac:dyDescent="0.25">
      <c r="A16" s="72">
        <v>11</v>
      </c>
      <c r="B16" s="73" t="str">
        <f ca="1">"Le double de "&amp;N16&amp;" est : ____"</f>
        <v>Le double de 53 est : ____</v>
      </c>
      <c r="C16" s="56"/>
      <c r="D16" s="74">
        <v>36</v>
      </c>
      <c r="E16" s="73" t="str">
        <f ca="1">"La moitié de "&amp;Q16*2&amp;" est : ____"</f>
        <v>La moitié de 68 est : ____</v>
      </c>
      <c r="F16" s="73"/>
      <c r="G16" s="57"/>
      <c r="H16" s="75">
        <f ca="1">N16*2</f>
        <v>106</v>
      </c>
      <c r="I16" s="76"/>
      <c r="J16" s="76"/>
      <c r="K16" s="75">
        <f ca="1">Q16</f>
        <v>34</v>
      </c>
      <c r="L16" s="50"/>
      <c r="M16" s="50"/>
      <c r="N16" s="51">
        <f ca="1">RANDBETWEEN(1,99)</f>
        <v>53</v>
      </c>
      <c r="Q16" s="51">
        <f ca="1">RANDBETWEEN(1,99)</f>
        <v>34</v>
      </c>
      <c r="R16" s="51" t="s">
        <v>7</v>
      </c>
    </row>
    <row r="17" spans="1:20" ht="22.5" customHeight="1" x14ac:dyDescent="0.25">
      <c r="A17" s="72">
        <v>12</v>
      </c>
      <c r="B17" s="73" t="str">
        <f ca="1">N17&amp;" x 100 ="</f>
        <v>2,5 x 100 =</v>
      </c>
      <c r="C17" s="56"/>
      <c r="D17" s="74">
        <v>37</v>
      </c>
      <c r="E17" s="73" t="str">
        <f ca="1">Q17&amp;" x ____ = "&amp;Q17*R17</f>
        <v>5 x ____ = 45</v>
      </c>
      <c r="F17" s="73"/>
      <c r="G17" s="57"/>
      <c r="H17" s="75">
        <f ca="1">+N17*100</f>
        <v>250</v>
      </c>
      <c r="I17" s="76"/>
      <c r="J17" s="76"/>
      <c r="K17" s="75">
        <f ca="1">+R17</f>
        <v>9</v>
      </c>
      <c r="L17" s="50"/>
      <c r="M17" s="50"/>
      <c r="N17" s="51">
        <f ca="1">RANDBETWEEN(11,99)/10</f>
        <v>2.5</v>
      </c>
      <c r="Q17" s="51">
        <f ca="1">RANDBETWEEN(2,9)</f>
        <v>5</v>
      </c>
      <c r="R17" s="51">
        <f ca="1">RANDBETWEEN(6,9)</f>
        <v>9</v>
      </c>
    </row>
    <row r="18" spans="1:20" ht="22.5" customHeight="1" x14ac:dyDescent="0.25">
      <c r="A18" s="72">
        <v>13</v>
      </c>
      <c r="B18" s="73" t="str">
        <f ca="1">N18&amp;" x ____ = "&amp;N18*O18</f>
        <v>3 x ____ = 24</v>
      </c>
      <c r="C18" s="56"/>
      <c r="D18" s="74">
        <v>38</v>
      </c>
      <c r="E18" s="73" t="str">
        <f ca="1">+Q18&amp;" x 11 = ____"</f>
        <v>3 x 11 = ____</v>
      </c>
      <c r="F18" s="73"/>
      <c r="G18" s="57"/>
      <c r="H18" s="75">
        <f ca="1">+O18</f>
        <v>8</v>
      </c>
      <c r="I18" s="76"/>
      <c r="J18" s="76"/>
      <c r="K18" s="75">
        <f ca="1">+Q18*11</f>
        <v>33</v>
      </c>
      <c r="L18" s="50"/>
      <c r="M18" s="50"/>
      <c r="N18" s="51">
        <f ca="1">RANDBETWEEN(2,9)</f>
        <v>3</v>
      </c>
      <c r="O18" s="51">
        <f ca="1">RANDBETWEEN(6,9)</f>
        <v>8</v>
      </c>
      <c r="Q18" s="51">
        <f ca="1">+$N$7+1</f>
        <v>3</v>
      </c>
      <c r="R18" s="51"/>
    </row>
    <row r="19" spans="1:20" ht="22.5" customHeight="1" x14ac:dyDescent="0.25">
      <c r="A19" s="72">
        <v>14</v>
      </c>
      <c r="B19" s="73" t="str">
        <f ca="1">+N19&amp;" x 11 = ____"</f>
        <v>7 x 11 = ____</v>
      </c>
      <c r="C19" s="56"/>
      <c r="D19" s="74">
        <v>39</v>
      </c>
      <c r="E19" s="73" t="str">
        <f ca="1">Q19&amp;" x 1 000 ="</f>
        <v>1,8 x 1 000 =</v>
      </c>
      <c r="F19" s="73"/>
      <c r="G19" s="57"/>
      <c r="H19" s="75">
        <f ca="1">+N19*11</f>
        <v>77</v>
      </c>
      <c r="I19" s="76"/>
      <c r="J19" s="76"/>
      <c r="K19" s="75">
        <f ca="1">Q19*1000</f>
        <v>1800</v>
      </c>
      <c r="L19" s="50"/>
      <c r="M19" s="50"/>
      <c r="N19" s="51">
        <f ca="1">+$N$7+5</f>
        <v>7</v>
      </c>
      <c r="Q19" s="51">
        <f ca="1">RANDBETWEEN(11,99)/10</f>
        <v>1.8</v>
      </c>
      <c r="R19" s="51"/>
    </row>
    <row r="20" spans="1:20" ht="22.5" customHeight="1" x14ac:dyDescent="0.25">
      <c r="A20" s="72">
        <v>15</v>
      </c>
      <c r="B20" s="73" t="str">
        <f ca="1">"Le double de "&amp;N20&amp;" est : ____"</f>
        <v>Le double de 47 est : ____</v>
      </c>
      <c r="C20" s="56"/>
      <c r="D20" s="74">
        <v>40</v>
      </c>
      <c r="E20" s="73" t="str">
        <f ca="1">Q20&amp;" - "&amp;R20&amp;" = ____"</f>
        <v>487 - 80 = ____</v>
      </c>
      <c r="F20" s="73"/>
      <c r="G20" s="57"/>
      <c r="H20" s="75">
        <f ca="1">N20*2</f>
        <v>94</v>
      </c>
      <c r="I20" s="76"/>
      <c r="J20" s="76"/>
      <c r="K20" s="75">
        <f ca="1">+Q20-R20</f>
        <v>407</v>
      </c>
      <c r="L20" s="50"/>
      <c r="M20" s="50"/>
      <c r="N20" s="51">
        <f ca="1">RANDBETWEEN(1,99)</f>
        <v>47</v>
      </c>
      <c r="Q20" s="51">
        <f ca="1">RANDBETWEEN(100,999)</f>
        <v>487</v>
      </c>
      <c r="R20" s="51">
        <f ca="1">RANDBETWEEN(1,9)*10</f>
        <v>80</v>
      </c>
    </row>
    <row r="21" spans="1:20" ht="22.5" customHeight="1" x14ac:dyDescent="0.25">
      <c r="A21" s="72">
        <v>16</v>
      </c>
      <c r="B21" s="73" t="str">
        <f ca="1">N21*100+O21&amp;" + ____ = "&amp;(N21+1)*100</f>
        <v>868 + ____ = 900</v>
      </c>
      <c r="C21" s="56"/>
      <c r="D21" s="74">
        <v>41</v>
      </c>
      <c r="E21" s="73" t="str">
        <f ca="1">Q21*100+R21&amp;" + ____ = "&amp;(Q21+1)*100</f>
        <v>247 + ____ = 300</v>
      </c>
      <c r="F21" s="73"/>
      <c r="G21" s="57"/>
      <c r="H21" s="75">
        <f ca="1">100-O21</f>
        <v>32</v>
      </c>
      <c r="I21" s="76"/>
      <c r="J21" s="76"/>
      <c r="K21" s="75">
        <f ca="1">100-R21</f>
        <v>53</v>
      </c>
      <c r="L21" s="50"/>
      <c r="M21" s="50"/>
      <c r="N21" s="51">
        <f ca="1">RANDBETWEEN(1,9)</f>
        <v>8</v>
      </c>
      <c r="O21" s="51">
        <f ca="1">RANDBETWEEN(1,99)</f>
        <v>68</v>
      </c>
      <c r="Q21" s="51">
        <f ca="1">RANDBETWEEN(1,9)</f>
        <v>2</v>
      </c>
      <c r="R21" s="51">
        <f ca="1">RANDBETWEEN(1,99)</f>
        <v>47</v>
      </c>
    </row>
    <row r="22" spans="1:20" ht="22.5" customHeight="1" x14ac:dyDescent="0.25">
      <c r="A22" s="72">
        <v>17</v>
      </c>
      <c r="B22" s="77" t="str">
        <f ca="1">N22&amp;" - "&amp;O22&amp;" = ____"</f>
        <v>6466 - 600 = ____</v>
      </c>
      <c r="C22" s="56"/>
      <c r="D22" s="74">
        <v>42</v>
      </c>
      <c r="E22" s="73" t="str">
        <f ca="1">Q22&amp;" - "&amp;R22&amp;" = ____"</f>
        <v>95 - 5 = ____</v>
      </c>
      <c r="F22" s="73"/>
      <c r="G22" s="57"/>
      <c r="H22" s="75">
        <f ca="1">+N22-O22</f>
        <v>5866</v>
      </c>
      <c r="I22" s="76"/>
      <c r="J22" s="76"/>
      <c r="K22" s="75">
        <f ca="1">+Q22-R22</f>
        <v>90</v>
      </c>
      <c r="L22" s="50"/>
      <c r="M22" s="50"/>
      <c r="N22" s="51">
        <f ca="1">RANDBETWEEN(1000,9999)</f>
        <v>6466</v>
      </c>
      <c r="O22" s="51">
        <f ca="1">RANDBETWEEN(1,9)*100</f>
        <v>600</v>
      </c>
      <c r="Q22" s="51">
        <f ca="1">RANDBETWEEN(10,99)</f>
        <v>95</v>
      </c>
      <c r="R22" s="51">
        <f ca="1">RANDBETWEEN(0,9)</f>
        <v>5</v>
      </c>
    </row>
    <row r="23" spans="1:20" ht="22.5" customHeight="1" x14ac:dyDescent="0.25">
      <c r="A23" s="72">
        <v>18</v>
      </c>
      <c r="B23" s="73" t="str">
        <f ca="1">N23&amp;" - "&amp;O23&amp;" = ____"</f>
        <v>68 - 7 = ____</v>
      </c>
      <c r="C23" s="56"/>
      <c r="D23" s="74">
        <v>43</v>
      </c>
      <c r="E23" s="73" t="str">
        <f ca="1">Q23&amp;" x ____ = "&amp;Q23*R23</f>
        <v>3 x ____ = 21</v>
      </c>
      <c r="F23" s="73"/>
      <c r="G23" s="57"/>
      <c r="H23" s="75">
        <f ca="1">+N23-O23</f>
        <v>61</v>
      </c>
      <c r="I23" s="76"/>
      <c r="J23" s="76"/>
      <c r="K23" s="75">
        <f ca="1">+R23</f>
        <v>7</v>
      </c>
      <c r="L23" s="50"/>
      <c r="M23" s="50"/>
      <c r="N23" s="51">
        <f ca="1">RANDBETWEEN(10,99)</f>
        <v>68</v>
      </c>
      <c r="O23" s="51">
        <f ca="1">RANDBETWEEN(1,9)</f>
        <v>7</v>
      </c>
      <c r="Q23" s="51">
        <f ca="1">RANDBETWEEN(2,9)</f>
        <v>3</v>
      </c>
      <c r="R23" s="51">
        <f ca="1">RANDBETWEEN(6,9)</f>
        <v>7</v>
      </c>
    </row>
    <row r="24" spans="1:20" ht="22.5" customHeight="1" x14ac:dyDescent="0.25">
      <c r="A24" s="72">
        <v>19</v>
      </c>
      <c r="B24" s="73" t="str">
        <f ca="1">N24&amp;" x ____ = "&amp;N24*O24</f>
        <v>9 x ____ = 54</v>
      </c>
      <c r="C24" s="56"/>
      <c r="D24" s="74">
        <v>44</v>
      </c>
      <c r="E24" s="73" t="str">
        <f ca="1">+Q24&amp;" x 11 = ____"</f>
        <v>6 x 11 = ____</v>
      </c>
      <c r="F24" s="73"/>
      <c r="G24" s="57"/>
      <c r="H24" s="75">
        <f ca="1">+O24</f>
        <v>6</v>
      </c>
      <c r="I24" s="76"/>
      <c r="J24" s="76"/>
      <c r="K24" s="75">
        <f ca="1">+Q24*11</f>
        <v>66</v>
      </c>
      <c r="L24" s="50"/>
      <c r="M24" s="50"/>
      <c r="N24" s="51">
        <f ca="1">RANDBETWEEN(2,9)</f>
        <v>9</v>
      </c>
      <c r="O24" s="51">
        <f ca="1">RANDBETWEEN(6,9)</f>
        <v>6</v>
      </c>
      <c r="Q24" s="51">
        <f ca="1">+$N$7+4</f>
        <v>6</v>
      </c>
      <c r="R24" s="51"/>
    </row>
    <row r="25" spans="1:20" ht="22.5" customHeight="1" x14ac:dyDescent="0.25">
      <c r="A25" s="72">
        <v>20</v>
      </c>
      <c r="B25" s="73" t="str">
        <f ca="1">+N25&amp;" x 11 = ____"</f>
        <v>1 x 11 = ____</v>
      </c>
      <c r="C25" s="56"/>
      <c r="D25" s="74">
        <v>45</v>
      </c>
      <c r="E25" s="73" t="str">
        <f ca="1">"Le double de "&amp;Q25&amp;" est : ____"</f>
        <v>Le double de 18 est : ____</v>
      </c>
      <c r="F25" s="73"/>
      <c r="G25" s="57"/>
      <c r="H25" s="75">
        <f ca="1">+N25*11</f>
        <v>11</v>
      </c>
      <c r="I25" s="76"/>
      <c r="J25" s="76"/>
      <c r="K25" s="75">
        <f ca="1">Q25*2</f>
        <v>36</v>
      </c>
      <c r="L25" s="50"/>
      <c r="M25" s="50"/>
      <c r="N25" s="51">
        <f ca="1">+$N$7-1</f>
        <v>1</v>
      </c>
      <c r="O25" s="51">
        <f ca="1">RANDBETWEEN(6,9)</f>
        <v>7</v>
      </c>
      <c r="Q25" s="51">
        <f ca="1">RANDBETWEEN(1,99)</f>
        <v>18</v>
      </c>
      <c r="R25" s="51"/>
    </row>
    <row r="26" spans="1:20" ht="22.5" customHeight="1" x14ac:dyDescent="0.25">
      <c r="A26" s="72">
        <v>21</v>
      </c>
      <c r="B26" s="73" t="str">
        <f ca="1">"La moitié de "&amp;N26*2&amp;" est : ____"</f>
        <v>La moitié de 116 est : ____</v>
      </c>
      <c r="C26" s="56"/>
      <c r="D26" s="74">
        <v>46</v>
      </c>
      <c r="E26" s="77" t="str">
        <f ca="1">Q26&amp;" - "&amp;R26&amp;" = ____"</f>
        <v>46285 - 3000 = ____</v>
      </c>
      <c r="F26" s="58"/>
      <c r="G26" s="78"/>
      <c r="H26" s="75">
        <f ca="1">N26</f>
        <v>58</v>
      </c>
      <c r="I26" s="76"/>
      <c r="J26" s="76"/>
      <c r="K26" s="75">
        <f ca="1">+Q26-R26</f>
        <v>43285</v>
      </c>
      <c r="L26" s="50"/>
      <c r="M26" s="50"/>
      <c r="N26" s="51">
        <f ca="1">RANDBETWEEN(1,99)</f>
        <v>58</v>
      </c>
      <c r="Q26" s="51">
        <f ca="1">RANDBETWEEN(10000,99999)</f>
        <v>46285</v>
      </c>
      <c r="R26" s="51">
        <f ca="1">RANDBETWEEN(1,9)*1000</f>
        <v>3000</v>
      </c>
    </row>
    <row r="27" spans="1:20" ht="22.5" customHeight="1" x14ac:dyDescent="0.25">
      <c r="A27" s="72">
        <v>22</v>
      </c>
      <c r="B27" s="73" t="str">
        <f ca="1">N27*100+O27&amp;" pour aller à "&amp;(N27+1)*100&amp;" : ____"</f>
        <v>610 pour aller à 700 : ____</v>
      </c>
      <c r="C27" s="56"/>
      <c r="D27" s="74">
        <v>47</v>
      </c>
      <c r="E27" s="73" t="str">
        <f ca="1">Q27&amp;" x 100 ="</f>
        <v>7,1 x 100 =</v>
      </c>
      <c r="F27" s="58"/>
      <c r="G27" s="78"/>
      <c r="H27" s="75">
        <f ca="1">100-O27</f>
        <v>90</v>
      </c>
      <c r="I27" s="76"/>
      <c r="J27" s="76"/>
      <c r="K27" s="75">
        <f ca="1">Q27*100</f>
        <v>710</v>
      </c>
      <c r="L27" s="50"/>
      <c r="M27" s="50"/>
      <c r="N27" s="51">
        <f ca="1">RANDBETWEEN(1,9)</f>
        <v>6</v>
      </c>
      <c r="O27" s="51">
        <f ca="1">RANDBETWEEN(1,99)</f>
        <v>10</v>
      </c>
      <c r="Q27" s="51">
        <f ca="1">RANDBETWEEN(11,99)/10</f>
        <v>7.1</v>
      </c>
      <c r="R27" s="51"/>
    </row>
    <row r="28" spans="1:20" ht="22.5" customHeight="1" x14ac:dyDescent="0.25">
      <c r="A28" s="72">
        <v>23</v>
      </c>
      <c r="B28" s="73" t="str">
        <f ca="1">N28&amp;" x 100 ="</f>
        <v>4,7 x 100 =</v>
      </c>
      <c r="C28" s="56"/>
      <c r="D28" s="74">
        <v>48</v>
      </c>
      <c r="E28" s="73" t="str">
        <f ca="1">Q28*100+R28&amp;" pour aller à "&amp;(Q28+1)*100&amp;" : ____"</f>
        <v>567 pour aller à 600 : ____</v>
      </c>
      <c r="F28" s="58"/>
      <c r="G28" s="78"/>
      <c r="H28" s="75">
        <f ca="1">N28*100</f>
        <v>470</v>
      </c>
      <c r="I28" s="76"/>
      <c r="J28" s="76"/>
      <c r="K28" s="75">
        <f ca="1">100-R28</f>
        <v>33</v>
      </c>
      <c r="L28" s="50"/>
      <c r="M28" s="50"/>
      <c r="N28" s="51">
        <f ca="1">RANDBETWEEN(11,99)/10</f>
        <v>4.7</v>
      </c>
      <c r="Q28" s="51">
        <f ca="1">RANDBETWEEN(1,9)</f>
        <v>5</v>
      </c>
      <c r="R28" s="51">
        <f ca="1">RANDBETWEEN(1,99)</f>
        <v>67</v>
      </c>
    </row>
    <row r="29" spans="1:20" ht="22.5" customHeight="1" x14ac:dyDescent="0.25">
      <c r="A29" s="72">
        <v>24</v>
      </c>
      <c r="B29" s="73" t="str">
        <f ca="1">N29&amp;" - "&amp;O29&amp;" = ____"</f>
        <v>6384 - 700 = ____</v>
      </c>
      <c r="C29" s="56"/>
      <c r="D29" s="74">
        <v>49</v>
      </c>
      <c r="E29" s="73" t="str">
        <f ca="1">Q29&amp;" x ____ = "&amp;Q29*R29</f>
        <v>3 x ____ = 27</v>
      </c>
      <c r="F29" s="58"/>
      <c r="G29" s="78"/>
      <c r="H29" s="75">
        <f ca="1">+N29-O29</f>
        <v>5684</v>
      </c>
      <c r="I29" s="76"/>
      <c r="J29" s="76"/>
      <c r="K29" s="75">
        <f ca="1">+R29</f>
        <v>9</v>
      </c>
      <c r="L29" s="50"/>
      <c r="M29" s="50"/>
      <c r="N29" s="51">
        <f ca="1">RANDBETWEEN(1000,9999)</f>
        <v>6384</v>
      </c>
      <c r="O29" s="51">
        <f ca="1">RANDBETWEEN(1,9)*100</f>
        <v>700</v>
      </c>
      <c r="Q29" s="51">
        <f ca="1">RANDBETWEEN(2,9)</f>
        <v>3</v>
      </c>
      <c r="R29" s="51">
        <f ca="1">RANDBETWEEN(6,9)</f>
        <v>9</v>
      </c>
    </row>
    <row r="30" spans="1:20" ht="22.5" customHeight="1" x14ac:dyDescent="0.25">
      <c r="A30" s="72">
        <v>25</v>
      </c>
      <c r="B30" s="73" t="str">
        <f ca="1">N30&amp;" x ____ = "&amp;N30*O30</f>
        <v>2 x ____ = 14</v>
      </c>
      <c r="C30" s="56"/>
      <c r="D30" s="74">
        <v>50</v>
      </c>
      <c r="E30" s="73" t="str">
        <f ca="1">+Q30&amp;" x 11 = ____"</f>
        <v>0 x 11 = ____</v>
      </c>
      <c r="F30" s="58"/>
      <c r="G30" s="78"/>
      <c r="H30" s="75">
        <f ca="1">+O30</f>
        <v>7</v>
      </c>
      <c r="I30" s="76"/>
      <c r="J30" s="76"/>
      <c r="K30" s="75">
        <f ca="1">+Q30*11</f>
        <v>0</v>
      </c>
      <c r="L30" s="50"/>
      <c r="M30" s="50"/>
      <c r="N30" s="51">
        <f ca="1">RANDBETWEEN(2,9)</f>
        <v>2</v>
      </c>
      <c r="O30" s="51">
        <f ca="1">RANDBETWEEN(6,9)</f>
        <v>7</v>
      </c>
      <c r="Q30" s="51">
        <f ca="1">+$N$7-2</f>
        <v>0</v>
      </c>
      <c r="R30" s="51">
        <f ca="1">RANDBETWEEN(0,9)</f>
        <v>2</v>
      </c>
    </row>
    <row r="31" spans="1:20" x14ac:dyDescent="0.25">
      <c r="A31" s="65"/>
      <c r="B31" s="66"/>
      <c r="C31" s="79"/>
      <c r="D31" s="67"/>
      <c r="E31" s="66"/>
      <c r="F31" s="66"/>
      <c r="G31" s="68"/>
      <c r="H31" s="75"/>
      <c r="K31" s="80"/>
      <c r="Q31" s="51"/>
      <c r="R31" s="51"/>
      <c r="S31" s="66"/>
      <c r="T31" s="66"/>
    </row>
    <row r="32" spans="1:20" x14ac:dyDescent="0.25">
      <c r="A32" s="65"/>
      <c r="B32" s="66"/>
      <c r="C32" s="66"/>
      <c r="D32" s="67"/>
      <c r="E32" s="66"/>
      <c r="F32" s="66"/>
      <c r="G32" s="66"/>
      <c r="H32" s="76"/>
      <c r="Q32" s="51"/>
      <c r="R32" s="51"/>
    </row>
    <row r="33" spans="1:18" x14ac:dyDescent="0.25">
      <c r="A33" s="81"/>
      <c r="B33" s="66"/>
      <c r="C33" s="66"/>
      <c r="D33" s="67"/>
      <c r="E33" s="66"/>
      <c r="F33" s="66"/>
      <c r="G33" s="66"/>
      <c r="H33" s="76"/>
      <c r="Q33" s="51"/>
      <c r="R33" s="51"/>
    </row>
    <row r="34" spans="1:18" x14ac:dyDescent="0.25">
      <c r="A34" s="92"/>
      <c r="B34" s="92"/>
      <c r="C34" s="66"/>
      <c r="D34" s="67"/>
      <c r="E34" s="66"/>
      <c r="F34" s="66"/>
      <c r="G34" s="66"/>
      <c r="H34" s="76"/>
      <c r="Q34" s="51"/>
      <c r="R34" s="51"/>
    </row>
    <row r="35" spans="1:18" x14ac:dyDescent="0.25">
      <c r="A35" s="92"/>
      <c r="B35" s="92"/>
      <c r="C35" s="66"/>
      <c r="D35" s="67"/>
      <c r="E35" s="66"/>
      <c r="F35" s="66"/>
      <c r="G35" s="66"/>
      <c r="H35" s="76"/>
      <c r="Q35" s="51"/>
      <c r="R35" s="51"/>
    </row>
    <row r="36" spans="1:18" x14ac:dyDescent="0.25">
      <c r="A36" s="92"/>
      <c r="B36" s="92"/>
      <c r="C36" s="66"/>
      <c r="D36" s="67"/>
      <c r="E36" s="66"/>
      <c r="F36" s="66"/>
      <c r="G36" s="66"/>
    </row>
    <row r="37" spans="1:18" x14ac:dyDescent="0.25">
      <c r="A37" s="92"/>
      <c r="B37" s="92"/>
      <c r="C37" s="66"/>
      <c r="D37" s="67"/>
      <c r="E37" s="66"/>
      <c r="F37" s="66"/>
      <c r="G37" s="66"/>
    </row>
    <row r="38" spans="1:18" x14ac:dyDescent="0.25">
      <c r="A38" s="92"/>
      <c r="B38" s="92"/>
      <c r="C38" s="66"/>
      <c r="D38" s="67"/>
      <c r="E38" s="66"/>
      <c r="F38" s="66"/>
      <c r="G38" s="66"/>
    </row>
    <row r="39" spans="1:18" x14ac:dyDescent="0.25">
      <c r="D39" s="83"/>
    </row>
    <row r="40" spans="1:18" x14ac:dyDescent="0.25">
      <c r="D40" s="83"/>
    </row>
    <row r="41" spans="1:18" x14ac:dyDescent="0.25">
      <c r="D41" s="83"/>
    </row>
    <row r="42" spans="1:18" x14ac:dyDescent="0.25">
      <c r="D42" s="83"/>
    </row>
    <row r="43" spans="1:18" x14ac:dyDescent="0.25">
      <c r="D43" s="83"/>
    </row>
    <row r="44" spans="1:18" x14ac:dyDescent="0.25">
      <c r="D44" s="83"/>
    </row>
    <row r="45" spans="1:18" x14ac:dyDescent="0.25">
      <c r="D45" s="83"/>
    </row>
    <row r="46" spans="1:18" x14ac:dyDescent="0.25">
      <c r="D46" s="83"/>
    </row>
    <row r="47" spans="1:18" x14ac:dyDescent="0.25">
      <c r="D47" s="83"/>
    </row>
    <row r="48" spans="1:18" x14ac:dyDescent="0.25">
      <c r="D48" s="83"/>
    </row>
    <row r="49" spans="4:4" x14ac:dyDescent="0.25">
      <c r="D49" s="83"/>
    </row>
    <row r="50" spans="4:4" x14ac:dyDescent="0.25">
      <c r="D50" s="83"/>
    </row>
    <row r="51" spans="4:4" x14ac:dyDescent="0.25">
      <c r="D51" s="83"/>
    </row>
    <row r="52" spans="4:4" x14ac:dyDescent="0.25">
      <c r="D52" s="83"/>
    </row>
    <row r="53" spans="4:4" x14ac:dyDescent="0.25">
      <c r="D53" s="83"/>
    </row>
    <row r="54" spans="4:4" x14ac:dyDescent="0.25">
      <c r="D54" s="83"/>
    </row>
    <row r="55" spans="4:4" x14ac:dyDescent="0.25">
      <c r="D55" s="83"/>
    </row>
    <row r="56" spans="4:4" x14ac:dyDescent="0.25">
      <c r="D56" s="83"/>
    </row>
    <row r="57" spans="4:4" x14ac:dyDescent="0.25">
      <c r="D57" s="83"/>
    </row>
    <row r="58" spans="4:4" x14ac:dyDescent="0.25">
      <c r="D58" s="83"/>
    </row>
    <row r="59" spans="4:4" x14ac:dyDescent="0.25">
      <c r="D59" s="83"/>
    </row>
    <row r="60" spans="4:4" x14ac:dyDescent="0.25">
      <c r="D60" s="83"/>
    </row>
    <row r="61" spans="4:4" x14ac:dyDescent="0.25">
      <c r="D61" s="83"/>
    </row>
    <row r="62" spans="4:4" x14ac:dyDescent="0.25">
      <c r="D62" s="83"/>
    </row>
    <row r="63" spans="4:4" x14ac:dyDescent="0.25">
      <c r="D63" s="83"/>
    </row>
    <row r="64" spans="4:4" x14ac:dyDescent="0.25">
      <c r="D64" s="83"/>
    </row>
    <row r="65" spans="4:4" x14ac:dyDescent="0.25">
      <c r="D65" s="83"/>
    </row>
    <row r="66" spans="4:4" x14ac:dyDescent="0.25">
      <c r="D66" s="83"/>
    </row>
    <row r="67" spans="4:4" x14ac:dyDescent="0.25">
      <c r="D67" s="83"/>
    </row>
    <row r="68" spans="4:4" x14ac:dyDescent="0.25">
      <c r="D68" s="83"/>
    </row>
    <row r="69" spans="4:4" x14ac:dyDescent="0.25">
      <c r="D69" s="83"/>
    </row>
    <row r="70" spans="4:4" x14ac:dyDescent="0.25">
      <c r="D70" s="83"/>
    </row>
    <row r="71" spans="4:4" x14ac:dyDescent="0.25">
      <c r="D71" s="83"/>
    </row>
    <row r="72" spans="4:4" x14ac:dyDescent="0.25">
      <c r="D72" s="83"/>
    </row>
    <row r="73" spans="4:4" x14ac:dyDescent="0.25">
      <c r="D73" s="83"/>
    </row>
    <row r="74" spans="4:4" x14ac:dyDescent="0.25">
      <c r="D74" s="83"/>
    </row>
    <row r="75" spans="4:4" x14ac:dyDescent="0.25">
      <c r="D75" s="83"/>
    </row>
    <row r="76" spans="4:4" x14ac:dyDescent="0.25">
      <c r="D76" s="83"/>
    </row>
    <row r="77" spans="4:4" x14ac:dyDescent="0.25">
      <c r="D77" s="83"/>
    </row>
    <row r="78" spans="4:4" x14ac:dyDescent="0.25">
      <c r="D78" s="83"/>
    </row>
    <row r="79" spans="4:4" x14ac:dyDescent="0.25">
      <c r="D79" s="83"/>
    </row>
    <row r="80" spans="4:4" x14ac:dyDescent="0.25">
      <c r="D80" s="83"/>
    </row>
    <row r="81" spans="4:4" x14ac:dyDescent="0.25">
      <c r="D81" s="83"/>
    </row>
    <row r="82" spans="4:4" x14ac:dyDescent="0.25">
      <c r="D82" s="83"/>
    </row>
    <row r="83" spans="4:4" x14ac:dyDescent="0.25">
      <c r="D83" s="83"/>
    </row>
    <row r="84" spans="4:4" x14ac:dyDescent="0.25">
      <c r="D84" s="83"/>
    </row>
    <row r="85" spans="4:4" x14ac:dyDescent="0.25">
      <c r="D85" s="83"/>
    </row>
    <row r="86" spans="4:4" x14ac:dyDescent="0.25">
      <c r="D86" s="83"/>
    </row>
    <row r="87" spans="4:4" x14ac:dyDescent="0.25">
      <c r="D87" s="83"/>
    </row>
    <row r="88" spans="4:4" x14ac:dyDescent="0.25">
      <c r="D88" s="83"/>
    </row>
    <row r="89" spans="4:4" x14ac:dyDescent="0.25">
      <c r="D89" s="83"/>
    </row>
    <row r="90" spans="4:4" x14ac:dyDescent="0.25">
      <c r="D90" s="83"/>
    </row>
    <row r="91" spans="4:4" x14ac:dyDescent="0.25">
      <c r="D91" s="83"/>
    </row>
    <row r="92" spans="4:4" x14ac:dyDescent="0.25">
      <c r="D92" s="83"/>
    </row>
    <row r="93" spans="4:4" x14ac:dyDescent="0.25">
      <c r="D93" s="83"/>
    </row>
    <row r="94" spans="4:4" x14ac:dyDescent="0.25">
      <c r="D94" s="83"/>
    </row>
    <row r="95" spans="4:4" x14ac:dyDescent="0.25">
      <c r="D95" s="83"/>
    </row>
    <row r="96" spans="4:4" x14ac:dyDescent="0.25">
      <c r="D96" s="83"/>
    </row>
    <row r="97" spans="4:4" x14ac:dyDescent="0.25">
      <c r="D97" s="83"/>
    </row>
    <row r="98" spans="4:4" x14ac:dyDescent="0.25">
      <c r="D98" s="83"/>
    </row>
    <row r="99" spans="4:4" x14ac:dyDescent="0.25">
      <c r="D99" s="83"/>
    </row>
    <row r="100" spans="4:4" x14ac:dyDescent="0.25">
      <c r="D100" s="83"/>
    </row>
    <row r="101" spans="4:4" x14ac:dyDescent="0.25">
      <c r="D101" s="83"/>
    </row>
    <row r="102" spans="4:4" x14ac:dyDescent="0.25">
      <c r="D102" s="83"/>
    </row>
    <row r="103" spans="4:4" x14ac:dyDescent="0.25">
      <c r="D103" s="83"/>
    </row>
    <row r="104" spans="4:4" x14ac:dyDescent="0.25">
      <c r="D104" s="83"/>
    </row>
    <row r="105" spans="4:4" x14ac:dyDescent="0.25">
      <c r="D105" s="83"/>
    </row>
    <row r="106" spans="4:4" x14ac:dyDescent="0.25">
      <c r="D106" s="83"/>
    </row>
    <row r="107" spans="4:4" x14ac:dyDescent="0.25">
      <c r="D107" s="83"/>
    </row>
    <row r="108" spans="4:4" x14ac:dyDescent="0.25">
      <c r="D108" s="83"/>
    </row>
    <row r="109" spans="4:4" x14ac:dyDescent="0.25">
      <c r="D109" s="83"/>
    </row>
    <row r="110" spans="4:4" x14ac:dyDescent="0.25">
      <c r="D110" s="83"/>
    </row>
    <row r="111" spans="4:4" x14ac:dyDescent="0.25">
      <c r="D111" s="83"/>
    </row>
    <row r="112" spans="4:4" x14ac:dyDescent="0.25">
      <c r="D112" s="83"/>
    </row>
    <row r="113" spans="4:4" x14ac:dyDescent="0.25">
      <c r="D113" s="83"/>
    </row>
    <row r="114" spans="4:4" x14ac:dyDescent="0.25">
      <c r="D114" s="83"/>
    </row>
    <row r="115" spans="4:4" x14ac:dyDescent="0.25">
      <c r="D115" s="83"/>
    </row>
    <row r="116" spans="4:4" x14ac:dyDescent="0.25">
      <c r="D116" s="83"/>
    </row>
    <row r="117" spans="4:4" x14ac:dyDescent="0.25">
      <c r="D117" s="83"/>
    </row>
    <row r="118" spans="4:4" x14ac:dyDescent="0.25">
      <c r="D118" s="83"/>
    </row>
    <row r="119" spans="4:4" x14ac:dyDescent="0.25">
      <c r="D119" s="83"/>
    </row>
    <row r="120" spans="4:4" x14ac:dyDescent="0.25">
      <c r="D120" s="83"/>
    </row>
    <row r="121" spans="4:4" x14ac:dyDescent="0.25">
      <c r="D121" s="83"/>
    </row>
    <row r="122" spans="4:4" x14ac:dyDescent="0.25">
      <c r="D122" s="83"/>
    </row>
    <row r="123" spans="4:4" x14ac:dyDescent="0.25">
      <c r="D123" s="83"/>
    </row>
    <row r="124" spans="4:4" x14ac:dyDescent="0.25">
      <c r="D124" s="83"/>
    </row>
    <row r="125" spans="4:4" x14ac:dyDescent="0.25">
      <c r="D125" s="83"/>
    </row>
    <row r="126" spans="4:4" x14ac:dyDescent="0.25">
      <c r="D126" s="83"/>
    </row>
    <row r="127" spans="4:4" x14ac:dyDescent="0.25">
      <c r="D127" s="83"/>
    </row>
    <row r="128" spans="4:4" x14ac:dyDescent="0.25">
      <c r="D128" s="83"/>
    </row>
    <row r="129" spans="4:4" x14ac:dyDescent="0.25">
      <c r="D129" s="83"/>
    </row>
    <row r="130" spans="4:4" x14ac:dyDescent="0.25">
      <c r="D130" s="83"/>
    </row>
    <row r="131" spans="4:4" x14ac:dyDescent="0.25">
      <c r="D131" s="83"/>
    </row>
    <row r="132" spans="4:4" x14ac:dyDescent="0.25">
      <c r="D132" s="83"/>
    </row>
    <row r="133" spans="4:4" x14ac:dyDescent="0.25">
      <c r="D133" s="83"/>
    </row>
    <row r="134" spans="4:4" x14ac:dyDescent="0.25">
      <c r="D134" s="83"/>
    </row>
    <row r="135" spans="4:4" x14ac:dyDescent="0.25">
      <c r="D135" s="83"/>
    </row>
    <row r="136" spans="4:4" x14ac:dyDescent="0.25">
      <c r="D136" s="83"/>
    </row>
    <row r="137" spans="4:4" x14ac:dyDescent="0.25">
      <c r="D137" s="83"/>
    </row>
    <row r="138" spans="4:4" x14ac:dyDescent="0.25">
      <c r="D138" s="83"/>
    </row>
    <row r="139" spans="4:4" x14ac:dyDescent="0.25">
      <c r="D139" s="83"/>
    </row>
    <row r="140" spans="4:4" x14ac:dyDescent="0.25">
      <c r="D140" s="83"/>
    </row>
    <row r="141" spans="4:4" x14ac:dyDescent="0.25">
      <c r="D141" s="83"/>
    </row>
    <row r="142" spans="4:4" x14ac:dyDescent="0.25">
      <c r="D142" s="83"/>
    </row>
    <row r="143" spans="4:4" x14ac:dyDescent="0.25">
      <c r="D143" s="83"/>
    </row>
    <row r="144" spans="4:4" x14ac:dyDescent="0.25">
      <c r="D144" s="83"/>
    </row>
    <row r="145" spans="4:4" x14ac:dyDescent="0.25">
      <c r="D145" s="83"/>
    </row>
    <row r="146" spans="4:4" x14ac:dyDescent="0.25">
      <c r="D146" s="83"/>
    </row>
    <row r="147" spans="4:4" x14ac:dyDescent="0.25">
      <c r="D147" s="83"/>
    </row>
    <row r="148" spans="4:4" x14ac:dyDescent="0.25">
      <c r="D148" s="83"/>
    </row>
    <row r="149" spans="4:4" x14ac:dyDescent="0.25">
      <c r="D149" s="83"/>
    </row>
    <row r="150" spans="4:4" x14ac:dyDescent="0.25">
      <c r="D150" s="83"/>
    </row>
    <row r="151" spans="4:4" x14ac:dyDescent="0.25">
      <c r="D151" s="83"/>
    </row>
    <row r="152" spans="4:4" x14ac:dyDescent="0.25">
      <c r="D152" s="83"/>
    </row>
    <row r="153" spans="4:4" x14ac:dyDescent="0.25">
      <c r="D153" s="83"/>
    </row>
    <row r="154" spans="4:4" x14ac:dyDescent="0.25">
      <c r="D154" s="83"/>
    </row>
    <row r="155" spans="4:4" x14ac:dyDescent="0.25">
      <c r="D155" s="83"/>
    </row>
    <row r="156" spans="4:4" x14ac:dyDescent="0.25">
      <c r="D156" s="83"/>
    </row>
    <row r="157" spans="4:4" x14ac:dyDescent="0.25">
      <c r="D157" s="83"/>
    </row>
    <row r="158" spans="4:4" x14ac:dyDescent="0.25">
      <c r="D158" s="83"/>
    </row>
    <row r="159" spans="4:4" x14ac:dyDescent="0.25">
      <c r="D159" s="83"/>
    </row>
  </sheetData>
  <sheetProtection selectLockedCells="1" selectUnlockedCells="1"/>
  <mergeCells count="9">
    <mergeCell ref="A36:B36"/>
    <mergeCell ref="A37:B37"/>
    <mergeCell ref="A38:B38"/>
    <mergeCell ref="A2:F2"/>
    <mergeCell ref="H2:K2"/>
    <mergeCell ref="A3:F3"/>
    <mergeCell ref="H4:K4"/>
    <mergeCell ref="A34:B34"/>
    <mergeCell ref="A35:B35"/>
  </mergeCells>
  <pageMargins left="0.42986111111111114" right="0.34027777777777779" top="0.44999999999999996" bottom="0.75" header="0.3" footer="0.3"/>
  <pageSetup paperSize="9" firstPageNumber="0" orientation="portrait" horizontalDpi="300" verticalDpi="300"/>
  <headerFooter alignWithMargins="0">
    <oddHeader>&amp;L&amp;9Nom : ___________________________&amp;C&amp;9Date&amp;11 : _______________</oddHeader>
    <oddFooter>&amp;C&amp;8charivari.eklablog.com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showGridLines="0" workbookViewId="0">
      <selection activeCell="H5" sqref="H5:K5"/>
    </sheetView>
  </sheetViews>
  <sheetFormatPr baseColWidth="10" defaultRowHeight="15" x14ac:dyDescent="0.25"/>
  <cols>
    <col min="1" max="1" width="4.7109375" style="1" customWidth="1"/>
    <col min="2" max="2" width="25.5703125" customWidth="1"/>
    <col min="3" max="3" width="3.42578125" customWidth="1"/>
    <col min="4" max="4" width="5" style="2" customWidth="1"/>
    <col min="5" max="5" width="27.140625" customWidth="1"/>
    <col min="6" max="6" width="4.42578125" customWidth="1"/>
    <col min="7" max="7" width="1.28515625" customWidth="1"/>
    <col min="8" max="8" width="8.5703125" customWidth="1"/>
    <col min="9" max="10" width="0" hidden="1" customWidth="1"/>
    <col min="11" max="11" width="8.28515625" customWidth="1"/>
    <col min="12" max="15" width="0" style="3" hidden="1" customWidth="1"/>
    <col min="16" max="18" width="0" hidden="1" customWidth="1"/>
  </cols>
  <sheetData>
    <row r="1" spans="1:18" ht="11.85" customHeight="1" x14ac:dyDescent="0.25">
      <c r="A1" s="4"/>
      <c r="B1" s="5"/>
      <c r="C1" s="5"/>
      <c r="D1" s="6"/>
      <c r="E1" s="5"/>
      <c r="F1" s="5"/>
      <c r="G1" s="5"/>
      <c r="L1" s="3">
        <f ca="1">ROUND(+N1*1000,0)</f>
        <v>899</v>
      </c>
      <c r="N1" s="7">
        <f ca="1">RAND()</f>
        <v>0.89868579166423956</v>
      </c>
    </row>
    <row r="2" spans="1:18" ht="27.75" customHeight="1" x14ac:dyDescent="0.5">
      <c r="A2" s="91" t="str">
        <f ca="1">"Défi : 50 calculs en 5 minutes (série "&amp;L1&amp;")"</f>
        <v>Défi : 50 calculs en 5 minutes (série 899)</v>
      </c>
      <c r="B2" s="91"/>
      <c r="C2" s="91"/>
      <c r="D2" s="91"/>
      <c r="E2" s="91"/>
      <c r="F2" s="91"/>
      <c r="G2" s="8"/>
      <c r="H2" s="87" t="str">
        <f ca="1">"série "&amp;L1</f>
        <v>série 899</v>
      </c>
      <c r="I2" s="87"/>
      <c r="J2" s="87"/>
      <c r="K2" s="87"/>
    </row>
    <row r="3" spans="1:18" x14ac:dyDescent="0.25">
      <c r="A3" s="88" t="s">
        <v>8</v>
      </c>
      <c r="B3" s="88"/>
      <c r="C3" s="88"/>
      <c r="D3" s="88"/>
      <c r="E3" s="88"/>
      <c r="F3" s="88"/>
      <c r="G3" s="9"/>
      <c r="H3" s="10"/>
      <c r="I3" s="10"/>
    </row>
    <row r="4" spans="1:18" ht="14.1" customHeight="1" x14ac:dyDescent="0.25">
      <c r="A4" s="11"/>
      <c r="B4" s="12"/>
      <c r="C4" s="12"/>
      <c r="D4" s="13"/>
      <c r="E4" s="12"/>
      <c r="F4" s="12"/>
      <c r="G4" s="9"/>
      <c r="H4" s="89" t="s">
        <v>0</v>
      </c>
      <c r="I4" s="89"/>
      <c r="J4" s="89"/>
      <c r="K4" s="89"/>
      <c r="L4"/>
      <c r="M4"/>
      <c r="N4"/>
      <c r="O4"/>
    </row>
    <row r="5" spans="1:18" ht="15" customHeight="1" x14ac:dyDescent="0.25">
      <c r="A5" s="15"/>
      <c r="B5" s="16"/>
      <c r="C5" s="16"/>
      <c r="D5" s="17"/>
      <c r="E5" s="16"/>
      <c r="F5" s="16"/>
      <c r="G5" s="18"/>
      <c r="H5" s="14" t="s">
        <v>1</v>
      </c>
      <c r="I5" s="14"/>
      <c r="J5" s="14"/>
      <c r="K5" s="14" t="s">
        <v>2</v>
      </c>
      <c r="L5"/>
      <c r="M5"/>
      <c r="N5" s="90" t="s">
        <v>3</v>
      </c>
      <c r="O5" s="90"/>
      <c r="Q5" s="20" t="s">
        <v>4</v>
      </c>
      <c r="R5" s="3"/>
    </row>
    <row r="6" spans="1:18" ht="22.5" customHeight="1" x14ac:dyDescent="0.25">
      <c r="A6" s="21">
        <v>1</v>
      </c>
      <c r="B6" s="22" t="str">
        <f ca="1">N6&amp;" x ____ = "&amp;N6*O6</f>
        <v>2 x ____ = 18</v>
      </c>
      <c r="C6" s="23"/>
      <c r="D6" s="24">
        <v>26</v>
      </c>
      <c r="E6" s="22" t="str">
        <f ca="1">+Q6&amp;" x 5 = ____"</f>
        <v>22 x 5 = ____</v>
      </c>
      <c r="F6" s="22"/>
      <c r="G6" s="25"/>
      <c r="H6" s="26">
        <f ca="1">+O6</f>
        <v>9</v>
      </c>
      <c r="I6" s="27"/>
      <c r="J6" s="27"/>
      <c r="K6" s="26">
        <f ca="1">+Q6*5</f>
        <v>110</v>
      </c>
      <c r="L6"/>
      <c r="M6"/>
      <c r="N6" s="3">
        <f ca="1">RANDBETWEEN(2,9)</f>
        <v>2</v>
      </c>
      <c r="O6" s="3">
        <f ca="1">RANDBETWEEN(6,9)</f>
        <v>9</v>
      </c>
      <c r="Q6" s="3">
        <f ca="1">RANDBETWEEN(5,20)*2</f>
        <v>22</v>
      </c>
      <c r="R6" s="3"/>
    </row>
    <row r="7" spans="1:18" ht="22.5" customHeight="1" x14ac:dyDescent="0.25">
      <c r="A7" s="21">
        <v>2</v>
      </c>
      <c r="B7" s="22" t="str">
        <f ca="1">+N7&amp;" x 5 = ____"</f>
        <v>81 x 5 = ____</v>
      </c>
      <c r="C7" s="23"/>
      <c r="D7" s="24">
        <v>27</v>
      </c>
      <c r="E7" s="22" t="str">
        <f ca="1">Q7&amp;" x 25 = ____"</f>
        <v>6 x 25 = ____</v>
      </c>
      <c r="F7" s="22"/>
      <c r="G7" s="25"/>
      <c r="H7" s="26">
        <f ca="1">+N7*5</f>
        <v>405</v>
      </c>
      <c r="I7" s="27"/>
      <c r="J7" s="27"/>
      <c r="K7" s="26">
        <f ca="1">+Q7*25</f>
        <v>150</v>
      </c>
      <c r="L7"/>
      <c r="M7"/>
      <c r="N7" s="3">
        <f ca="1">RANDBETWEEN(1,99)</f>
        <v>81</v>
      </c>
      <c r="Q7" s="3">
        <f ca="1">RANDBETWEEN(1,9)</f>
        <v>6</v>
      </c>
      <c r="R7" s="3"/>
    </row>
    <row r="8" spans="1:18" ht="22.5" customHeight="1" x14ac:dyDescent="0.25">
      <c r="A8" s="21">
        <v>3</v>
      </c>
      <c r="B8" s="22" t="str">
        <f ca="1">N8&amp;" + "&amp;O8&amp;" = ____"</f>
        <v>39 + 35 = ____</v>
      </c>
      <c r="C8" s="23"/>
      <c r="D8" s="24">
        <v>28</v>
      </c>
      <c r="E8" s="22" t="str">
        <f ca="1">Q8&amp;" : 10 = ____"</f>
        <v>70 : 10 = ____</v>
      </c>
      <c r="F8" s="22"/>
      <c r="G8" s="25"/>
      <c r="H8" s="26">
        <f ca="1">+N8+O8</f>
        <v>74</v>
      </c>
      <c r="I8" s="27"/>
      <c r="J8" s="27"/>
      <c r="K8" s="29">
        <f ca="1">Q8/10</f>
        <v>7</v>
      </c>
      <c r="L8"/>
      <c r="M8"/>
      <c r="N8" s="3">
        <f ca="1">RANDBETWEEN(1,99)</f>
        <v>39</v>
      </c>
      <c r="O8" s="3">
        <f ca="1">RANDBETWEEN(1,99)</f>
        <v>35</v>
      </c>
      <c r="Q8" s="3">
        <f ca="1">RANDBETWEEN(1,99)</f>
        <v>70</v>
      </c>
      <c r="R8" s="3">
        <f ca="1">RANDBETWEEN(2,6)</f>
        <v>2</v>
      </c>
    </row>
    <row r="9" spans="1:18" ht="22.5" customHeight="1" x14ac:dyDescent="0.25">
      <c r="A9" s="21">
        <v>4</v>
      </c>
      <c r="B9" s="22" t="str">
        <f ca="1">N9&amp;" : 10 = ____"</f>
        <v>12 : 10 = ____</v>
      </c>
      <c r="C9" s="23"/>
      <c r="D9" s="24">
        <v>29</v>
      </c>
      <c r="E9" s="22" t="str">
        <f ca="1">Q9/10&amp;" pour aller à "&amp;INT(Q9/10)+1&amp;" : _____ "</f>
        <v xml:space="preserve">8,6 pour aller à 9 : _____ </v>
      </c>
      <c r="F9" s="22"/>
      <c r="G9" s="25"/>
      <c r="H9" s="29">
        <f ca="1">N9/10</f>
        <v>1.2</v>
      </c>
      <c r="I9" s="27"/>
      <c r="J9" s="27"/>
      <c r="K9" s="29">
        <f ca="1">+INT(Q9/10)+1-Q9/10</f>
        <v>0.40000000000000036</v>
      </c>
      <c r="L9"/>
      <c r="M9"/>
      <c r="N9" s="3">
        <f ca="1">RANDBETWEEN(1,99)</f>
        <v>12</v>
      </c>
      <c r="Q9" s="3">
        <f ca="1">RANDBETWEEN(1,99)</f>
        <v>86</v>
      </c>
      <c r="R9" s="3"/>
    </row>
    <row r="10" spans="1:18" ht="22.5" customHeight="1" x14ac:dyDescent="0.25">
      <c r="A10" s="21">
        <v>5</v>
      </c>
      <c r="B10" s="22" t="str">
        <f ca="1">N10&amp;" x 25 = ____"</f>
        <v>7 x 25 = ____</v>
      </c>
      <c r="C10" s="23"/>
      <c r="D10" s="24">
        <v>30</v>
      </c>
      <c r="E10" s="22" t="str">
        <f ca="1">Q10&amp;" + "&amp;R10&amp;" = ____"</f>
        <v>88 + 30 = ____</v>
      </c>
      <c r="F10" s="22"/>
      <c r="G10" s="25"/>
      <c r="H10" s="26">
        <f ca="1">N10*25</f>
        <v>175</v>
      </c>
      <c r="I10" s="27"/>
      <c r="J10" s="27"/>
      <c r="K10" s="26">
        <f ca="1">+Q10+R10</f>
        <v>118</v>
      </c>
      <c r="L10"/>
      <c r="M10"/>
      <c r="N10" s="3">
        <f ca="1">RANDBETWEEN(1,9)</f>
        <v>7</v>
      </c>
      <c r="Q10" s="3">
        <f ca="1">RANDBETWEEN(1,99)</f>
        <v>88</v>
      </c>
      <c r="R10" s="3">
        <f ca="1">RANDBETWEEN(1,99)</f>
        <v>30</v>
      </c>
    </row>
    <row r="11" spans="1:18" ht="22.5" customHeight="1" x14ac:dyDescent="0.25">
      <c r="A11" s="21">
        <v>6</v>
      </c>
      <c r="B11" s="22" t="str">
        <f ca="1">N11&amp;" + "&amp;O11&amp;" = ____"</f>
        <v>62 + 21 = ____</v>
      </c>
      <c r="C11" s="23"/>
      <c r="D11" s="24">
        <v>31</v>
      </c>
      <c r="E11" s="22" t="str">
        <f ca="1">Q11&amp;" x ____ = "&amp;Q11*R11</f>
        <v>3 x ____ = 21</v>
      </c>
      <c r="F11" s="22"/>
      <c r="G11" s="25"/>
      <c r="H11" s="26">
        <f ca="1">+N11+O11</f>
        <v>83</v>
      </c>
      <c r="I11" s="26"/>
      <c r="J11" s="26"/>
      <c r="K11" s="26">
        <f ca="1">+R11</f>
        <v>7</v>
      </c>
      <c r="L11"/>
      <c r="M11"/>
      <c r="N11" s="3">
        <f ca="1">RANDBETWEEN(0,99)</f>
        <v>62</v>
      </c>
      <c r="O11" s="3">
        <f ca="1">RANDBETWEEN(0,99)</f>
        <v>21</v>
      </c>
      <c r="Q11" s="3">
        <f ca="1">RANDBETWEEN(2,9)</f>
        <v>3</v>
      </c>
      <c r="R11" s="3">
        <f ca="1">RANDBETWEEN(6,9)</f>
        <v>7</v>
      </c>
    </row>
    <row r="12" spans="1:18" ht="22.5" customHeight="1" x14ac:dyDescent="0.25">
      <c r="A12" s="21">
        <v>7</v>
      </c>
      <c r="B12" s="22" t="str">
        <f ca="1">N12&amp;" x ____ = "&amp;N12*O12</f>
        <v>7 x ____ = 63</v>
      </c>
      <c r="C12" s="23"/>
      <c r="D12" s="24">
        <v>32</v>
      </c>
      <c r="E12" s="22" t="str">
        <f ca="1">+Q12&amp;" x 50 = ____"</f>
        <v>26 x 50 = ____</v>
      </c>
      <c r="F12" s="22"/>
      <c r="G12" s="25"/>
      <c r="H12" s="26">
        <f ca="1">+O12</f>
        <v>9</v>
      </c>
      <c r="I12" s="27"/>
      <c r="J12" s="27"/>
      <c r="K12" s="26">
        <f ca="1">+Q12*50</f>
        <v>1300</v>
      </c>
      <c r="L12"/>
      <c r="M12"/>
      <c r="N12" s="3">
        <f ca="1">RANDBETWEEN(2,9)</f>
        <v>7</v>
      </c>
      <c r="O12" s="3">
        <f ca="1">RANDBETWEEN(6,9)</f>
        <v>9</v>
      </c>
      <c r="Q12" s="3">
        <f ca="1">RANDBETWEEN(5,20)*2</f>
        <v>26</v>
      </c>
      <c r="R12" s="3"/>
    </row>
    <row r="13" spans="1:18" ht="22.5" customHeight="1" x14ac:dyDescent="0.25">
      <c r="A13" s="21">
        <v>8</v>
      </c>
      <c r="B13" s="22" t="str">
        <f ca="1">+N13&amp;" x 50 = ____"</f>
        <v>15 x 50 = ____</v>
      </c>
      <c r="C13" s="23"/>
      <c r="D13" s="24">
        <v>33</v>
      </c>
      <c r="E13" s="22" t="str">
        <f ca="1">Q13&amp;" + "&amp;R13&amp;" = ____"</f>
        <v>3 + 92 = ____</v>
      </c>
      <c r="F13" s="22"/>
      <c r="G13" s="25"/>
      <c r="H13" s="26">
        <f ca="1">+N13*50</f>
        <v>750</v>
      </c>
      <c r="I13" s="27"/>
      <c r="J13" s="27"/>
      <c r="K13" s="26">
        <f ca="1">+Q13+R13</f>
        <v>95</v>
      </c>
      <c r="L13"/>
      <c r="M13"/>
      <c r="N13" s="3">
        <f ca="1">RANDBETWEEN(5,10)*2+1</f>
        <v>15</v>
      </c>
      <c r="Q13" s="3">
        <f ca="1">RANDBETWEEN(1,99)</f>
        <v>3</v>
      </c>
      <c r="R13" s="3">
        <f ca="1">RANDBETWEEN(1,99)</f>
        <v>92</v>
      </c>
    </row>
    <row r="14" spans="1:18" ht="22.5" customHeight="1" x14ac:dyDescent="0.25">
      <c r="A14" s="21">
        <v>9</v>
      </c>
      <c r="B14" s="22" t="str">
        <f ca="1">N14/10&amp;" + ____ = "&amp;INT(N14/10)+1</f>
        <v>2,6 + ____ = 3</v>
      </c>
      <c r="C14" s="23"/>
      <c r="D14" s="24">
        <v>34</v>
      </c>
      <c r="E14" s="22" t="str">
        <f ca="1">Q14&amp;" : 10 = ____"</f>
        <v>7 : 10 = ____</v>
      </c>
      <c r="F14" s="22"/>
      <c r="G14" s="25"/>
      <c r="H14" s="29">
        <f ca="1">+INT(N14/10)+1-N14/10</f>
        <v>0.39999999999999991</v>
      </c>
      <c r="I14" s="27"/>
      <c r="J14" s="27"/>
      <c r="K14" s="29">
        <f ca="1">Q14/10</f>
        <v>0.7</v>
      </c>
      <c r="L14"/>
      <c r="M14"/>
      <c r="N14" s="3">
        <f ca="1">RANDBETWEEN(10,100)</f>
        <v>26</v>
      </c>
      <c r="Q14" s="3">
        <f ca="1">RANDBETWEEN(1,99)</f>
        <v>7</v>
      </c>
      <c r="R14" s="3"/>
    </row>
    <row r="15" spans="1:18" ht="22.5" customHeight="1" x14ac:dyDescent="0.25">
      <c r="A15" s="21">
        <v>10</v>
      </c>
      <c r="B15" s="22" t="str">
        <f ca="1">N15&amp;" : 10 = ____"</f>
        <v>46 : 10 = ____</v>
      </c>
      <c r="C15" s="23"/>
      <c r="D15" s="24">
        <v>35</v>
      </c>
      <c r="E15" s="22" t="str">
        <f ca="1">Q15&amp;" x 25 = ____"</f>
        <v>8 x 25 = ____</v>
      </c>
      <c r="F15" s="22"/>
      <c r="G15" s="25"/>
      <c r="H15" s="29">
        <f ca="1">N15/10</f>
        <v>4.5999999999999996</v>
      </c>
      <c r="I15" s="27"/>
      <c r="J15" s="27"/>
      <c r="K15" s="26">
        <f ca="1">Q15*25</f>
        <v>200</v>
      </c>
      <c r="L15"/>
      <c r="M15"/>
      <c r="N15" s="3">
        <f ca="1">RANDBETWEEN(1,99)</f>
        <v>46</v>
      </c>
      <c r="O15" s="3">
        <f ca="1">RANDBETWEEN(2,5)</f>
        <v>2</v>
      </c>
      <c r="Q15" s="3">
        <f ca="1">RANDBETWEEN(1,9)</f>
        <v>8</v>
      </c>
      <c r="R15" s="3"/>
    </row>
    <row r="16" spans="1:18" ht="22.5" customHeight="1" x14ac:dyDescent="0.25">
      <c r="A16" s="21">
        <v>11</v>
      </c>
      <c r="B16" s="22" t="str">
        <f ca="1">N16&amp;" x 25 = ____"</f>
        <v>5 x 25 = ____</v>
      </c>
      <c r="C16" s="23"/>
      <c r="D16" s="24">
        <v>36</v>
      </c>
      <c r="E16" s="22" t="str">
        <f ca="1">Q16/10&amp;" + ____ = "&amp;INT(Q16/10)+1</f>
        <v>4 + ____ = 5</v>
      </c>
      <c r="F16" s="22"/>
      <c r="G16" s="25"/>
      <c r="H16" s="26">
        <f ca="1">N16*25</f>
        <v>125</v>
      </c>
      <c r="I16" s="27"/>
      <c r="J16" s="27"/>
      <c r="K16" s="29">
        <f ca="1">+INT(Q16/10)+1-Q16/10</f>
        <v>1</v>
      </c>
      <c r="L16"/>
      <c r="M16"/>
      <c r="N16" s="3">
        <f ca="1">RANDBETWEEN(1,9)</f>
        <v>5</v>
      </c>
      <c r="Q16" s="3">
        <f ca="1">RANDBETWEEN(1,100)</f>
        <v>40</v>
      </c>
      <c r="R16" s="3"/>
    </row>
    <row r="17" spans="1:18" ht="22.5" customHeight="1" x14ac:dyDescent="0.25">
      <c r="A17" s="21">
        <v>12</v>
      </c>
      <c r="B17" s="22" t="str">
        <f ca="1">N17&amp;" + "&amp;O17&amp;" = ____"</f>
        <v>31 + 2 = ____</v>
      </c>
      <c r="C17" s="23"/>
      <c r="D17" s="24">
        <v>37</v>
      </c>
      <c r="E17" s="22" t="str">
        <f ca="1">Q17&amp;" x ____ = "&amp;Q17*R17</f>
        <v>8 x ____ = 48</v>
      </c>
      <c r="F17" s="22"/>
      <c r="G17" s="25"/>
      <c r="H17" s="26">
        <f ca="1">+N17+O17</f>
        <v>33</v>
      </c>
      <c r="I17" s="27"/>
      <c r="J17" s="27"/>
      <c r="K17" s="26">
        <f ca="1">+R17</f>
        <v>6</v>
      </c>
      <c r="L17"/>
      <c r="M17"/>
      <c r="N17" s="3">
        <f ca="1">RANDBETWEEN(0,99)</f>
        <v>31</v>
      </c>
      <c r="O17" s="3">
        <f ca="1">RANDBETWEEN(0,99)</f>
        <v>2</v>
      </c>
      <c r="Q17" s="3">
        <f ca="1">RANDBETWEEN(2,9)</f>
        <v>8</v>
      </c>
      <c r="R17" s="3">
        <f ca="1">RANDBETWEEN(6,9)</f>
        <v>6</v>
      </c>
    </row>
    <row r="18" spans="1:18" ht="22.5" customHeight="1" x14ac:dyDescent="0.25">
      <c r="A18" s="21">
        <v>13</v>
      </c>
      <c r="B18" s="22" t="str">
        <f ca="1">N18&amp;" x ____ = "&amp;N18*O18</f>
        <v>4 x ____ = 36</v>
      </c>
      <c r="C18" s="23"/>
      <c r="D18" s="24">
        <v>38</v>
      </c>
      <c r="E18" s="22" t="str">
        <f ca="1">+Q18&amp;" x 5 = ____"</f>
        <v>28 x 5 = ____</v>
      </c>
      <c r="F18" s="22"/>
      <c r="G18" s="25"/>
      <c r="H18" s="26">
        <f ca="1">+O18</f>
        <v>9</v>
      </c>
      <c r="I18" s="27"/>
      <c r="J18" s="27"/>
      <c r="K18" s="26">
        <f ca="1">+Q18*5</f>
        <v>140</v>
      </c>
      <c r="L18"/>
      <c r="M18"/>
      <c r="N18" s="3">
        <f ca="1">RANDBETWEEN(1,9)</f>
        <v>4</v>
      </c>
      <c r="O18" s="3">
        <f ca="1">RANDBETWEEN(6,9)</f>
        <v>9</v>
      </c>
      <c r="Q18" s="3">
        <f ca="1">RANDBETWEEN(5,20)*2</f>
        <v>28</v>
      </c>
      <c r="R18" s="3"/>
    </row>
    <row r="19" spans="1:18" ht="22.5" customHeight="1" x14ac:dyDescent="0.25">
      <c r="A19" s="21">
        <v>14</v>
      </c>
      <c r="B19" s="22" t="str">
        <f ca="1">+N19&amp;" x 5 = ____"</f>
        <v>26 x 5 = ____</v>
      </c>
      <c r="C19" s="23"/>
      <c r="D19" s="24">
        <v>39</v>
      </c>
      <c r="E19" s="22" t="str">
        <f ca="1">Q19&amp;" + "&amp;R19&amp;" = ____"</f>
        <v>2 + 67 = ____</v>
      </c>
      <c r="F19" s="22"/>
      <c r="G19" s="25"/>
      <c r="H19" s="26">
        <f ca="1">+N19*5</f>
        <v>130</v>
      </c>
      <c r="I19" s="27"/>
      <c r="J19" s="27"/>
      <c r="K19" s="26">
        <f ca="1">+Q19+R19</f>
        <v>69</v>
      </c>
      <c r="L19"/>
      <c r="M19"/>
      <c r="N19" s="3">
        <f ca="1">RANDBETWEEN(5,20)*2</f>
        <v>26</v>
      </c>
      <c r="Q19" s="3">
        <f ca="1">RANDBETWEEN(1,99)</f>
        <v>2</v>
      </c>
      <c r="R19" s="3">
        <f ca="1">RANDBETWEEN(1,99)</f>
        <v>67</v>
      </c>
    </row>
    <row r="20" spans="1:18" ht="22.5" customHeight="1" x14ac:dyDescent="0.25">
      <c r="A20" s="21">
        <v>15</v>
      </c>
      <c r="B20" s="22" t="str">
        <f ca="1">N20&amp;" + "&amp;O20&amp;" = ____"</f>
        <v>39 + 62 = ____</v>
      </c>
      <c r="C20" s="23"/>
      <c r="D20" s="24">
        <v>40</v>
      </c>
      <c r="E20" s="22" t="str">
        <f ca="1">Q20&amp;" : 10 =_____"</f>
        <v>79 : 10 =_____</v>
      </c>
      <c r="F20" s="22"/>
      <c r="G20" s="25"/>
      <c r="H20" s="26">
        <f ca="1">+N20+O20</f>
        <v>101</v>
      </c>
      <c r="I20" s="27"/>
      <c r="J20" s="27"/>
      <c r="K20" s="29">
        <f ca="1">Q20/10</f>
        <v>7.9</v>
      </c>
      <c r="L20"/>
      <c r="M20"/>
      <c r="N20" s="3">
        <f ca="1">RANDBETWEEN(1,99)</f>
        <v>39</v>
      </c>
      <c r="O20" s="3">
        <f ca="1">RANDBETWEEN(1,99)</f>
        <v>62</v>
      </c>
      <c r="Q20" s="3">
        <f ca="1">RANDBETWEEN(1,99)</f>
        <v>79</v>
      </c>
      <c r="R20" s="3"/>
    </row>
    <row r="21" spans="1:18" ht="22.5" customHeight="1" x14ac:dyDescent="0.25">
      <c r="A21" s="21">
        <v>16</v>
      </c>
      <c r="B21" s="22" t="str">
        <f ca="1">N21&amp;" : 10 = _____"</f>
        <v>58 : 10 = _____</v>
      </c>
      <c r="C21" s="23"/>
      <c r="D21" s="24">
        <v>41</v>
      </c>
      <c r="E21" s="22" t="str">
        <f ca="1">Q21&amp;" x 25 = ____"</f>
        <v>2 x 25 = ____</v>
      </c>
      <c r="F21" s="22"/>
      <c r="G21" s="25"/>
      <c r="H21" s="29">
        <f ca="1">N21/10</f>
        <v>5.8</v>
      </c>
      <c r="I21" s="27"/>
      <c r="J21" s="27"/>
      <c r="K21" s="26">
        <f ca="1">Q21*25</f>
        <v>50</v>
      </c>
      <c r="L21"/>
      <c r="M21"/>
      <c r="N21" s="3">
        <f ca="1">RANDBETWEEN(1,99)</f>
        <v>58</v>
      </c>
      <c r="Q21" s="3">
        <f ca="1">(RANDBETWEEN(1,9))</f>
        <v>2</v>
      </c>
      <c r="R21" s="3"/>
    </row>
    <row r="22" spans="1:18" ht="22.5" customHeight="1" x14ac:dyDescent="0.25">
      <c r="A22" s="21">
        <v>17</v>
      </c>
      <c r="B22" s="22" t="str">
        <f ca="1">N22/10&amp;" pour aller à "&amp;INT(N22/10)+1&amp;" : _____ "</f>
        <v xml:space="preserve">6,9 pour aller à 7 : _____ </v>
      </c>
      <c r="C22" s="23"/>
      <c r="D22" s="24">
        <v>42</v>
      </c>
      <c r="E22" s="22" t="str">
        <f ca="1">Q22/10&amp;" pour aller à "&amp;INT(Q22/10)+1&amp;" : _____ "</f>
        <v xml:space="preserve">9,3 pour aller à 10 : _____ </v>
      </c>
      <c r="F22" s="22"/>
      <c r="G22" s="25"/>
      <c r="H22" s="29">
        <f ca="1">+INT(N22/10)+1-N22/10</f>
        <v>9.9999999999999645E-2</v>
      </c>
      <c r="I22" s="27"/>
      <c r="J22" s="27"/>
      <c r="K22" s="29">
        <f ca="1">+INT(Q22/10)+1-Q22/10</f>
        <v>0.69999999999999929</v>
      </c>
      <c r="L22"/>
      <c r="M22"/>
      <c r="N22" s="3">
        <f ca="1">RANDBETWEEN(1,99)</f>
        <v>69</v>
      </c>
      <c r="Q22" s="3">
        <f ca="1">RANDBETWEEN(1,100)</f>
        <v>93</v>
      </c>
      <c r="R22" s="3"/>
    </row>
    <row r="23" spans="1:18" ht="22.5" customHeight="1" x14ac:dyDescent="0.25">
      <c r="A23" s="21">
        <v>18</v>
      </c>
      <c r="B23" s="22" t="str">
        <f ca="1">N23&amp;" + "&amp;O23&amp;" = ____"</f>
        <v>57 + 77 = ____</v>
      </c>
      <c r="C23" s="23"/>
      <c r="D23" s="24">
        <v>43</v>
      </c>
      <c r="E23" s="22" t="str">
        <f ca="1">Q23&amp;" x ____ = "&amp;Q23*R23</f>
        <v>6 x ____ = 42</v>
      </c>
      <c r="F23" s="22"/>
      <c r="G23" s="25"/>
      <c r="H23" s="26">
        <f ca="1">+N23+O23</f>
        <v>134</v>
      </c>
      <c r="I23" s="27"/>
      <c r="J23" s="27"/>
      <c r="K23" s="26">
        <f ca="1">+R23</f>
        <v>7</v>
      </c>
      <c r="L23"/>
      <c r="M23"/>
      <c r="N23" s="3">
        <f ca="1">RANDBETWEEN(0,99)</f>
        <v>57</v>
      </c>
      <c r="O23" s="3">
        <f ca="1">RANDBETWEEN(1,99)</f>
        <v>77</v>
      </c>
      <c r="Q23" s="3">
        <f ca="1">RANDBETWEEN(2,9)</f>
        <v>6</v>
      </c>
      <c r="R23" s="3">
        <f ca="1">RANDBETWEEN(6,9)</f>
        <v>7</v>
      </c>
    </row>
    <row r="24" spans="1:18" ht="22.5" customHeight="1" x14ac:dyDescent="0.25">
      <c r="A24" s="21">
        <v>19</v>
      </c>
      <c r="B24" s="22" t="str">
        <f ca="1">N24&amp;" x ____ = "&amp;N24*O24</f>
        <v>3 x ____ = 24</v>
      </c>
      <c r="C24" s="23"/>
      <c r="D24" s="24">
        <v>44</v>
      </c>
      <c r="E24" s="22" t="str">
        <f ca="1">+Q24&amp;" x 50 = ____"</f>
        <v>24 x 50 = ____</v>
      </c>
      <c r="F24" s="22"/>
      <c r="G24" s="25"/>
      <c r="H24" s="26">
        <f ca="1">+O24</f>
        <v>8</v>
      </c>
      <c r="I24" s="27"/>
      <c r="J24" s="27"/>
      <c r="K24" s="26">
        <f ca="1">+Q24*50</f>
        <v>1200</v>
      </c>
      <c r="L24"/>
      <c r="M24"/>
      <c r="N24" s="3">
        <f ca="1">RANDBETWEEN(2,9)</f>
        <v>3</v>
      </c>
      <c r="O24" s="3">
        <f ca="1">RANDBETWEEN(6,9)</f>
        <v>8</v>
      </c>
      <c r="Q24" s="3">
        <f ca="1">RANDBETWEEN(5,20)*2</f>
        <v>24</v>
      </c>
      <c r="R24" s="3"/>
    </row>
    <row r="25" spans="1:18" ht="22.5" customHeight="1" x14ac:dyDescent="0.25">
      <c r="A25" s="21">
        <v>20</v>
      </c>
      <c r="B25" s="22" t="str">
        <f ca="1">+N25&amp;" x 50 = ____"</f>
        <v>42 x 50 = ____</v>
      </c>
      <c r="C25" s="23"/>
      <c r="D25" s="24">
        <v>45</v>
      </c>
      <c r="E25" s="22" t="str">
        <f ca="1">Q25&amp;" + "&amp;R25&amp;" = ____"</f>
        <v>90 + 40 = ____</v>
      </c>
      <c r="F25" s="22"/>
      <c r="G25" s="25"/>
      <c r="H25" s="26">
        <f ca="1">+N25*50</f>
        <v>2100</v>
      </c>
      <c r="I25" s="27"/>
      <c r="J25" s="27"/>
      <c r="K25" s="26">
        <f ca="1">+Q25+R25</f>
        <v>130</v>
      </c>
      <c r="L25"/>
      <c r="M25"/>
      <c r="N25" s="3">
        <f ca="1">RANDBETWEEN(11,30)*2</f>
        <v>42</v>
      </c>
      <c r="O25" s="3">
        <f ca="1">RANDBETWEEN(6,9)</f>
        <v>9</v>
      </c>
      <c r="Q25" s="3">
        <f ca="1">RANDBETWEEN(1,99)</f>
        <v>90</v>
      </c>
      <c r="R25" s="3">
        <f ca="1">RANDBETWEEN(1,99)</f>
        <v>40</v>
      </c>
    </row>
    <row r="26" spans="1:18" ht="22.5" customHeight="1" x14ac:dyDescent="0.25">
      <c r="A26" s="21">
        <v>21</v>
      </c>
      <c r="B26" s="22" t="str">
        <f ca="1">N26&amp;" x 25 = ____"</f>
        <v>2 x 25 = ____</v>
      </c>
      <c r="C26" s="23"/>
      <c r="D26" s="24">
        <v>46</v>
      </c>
      <c r="E26" s="22" t="str">
        <f ca="1">Q26&amp;" : 10 =_____"</f>
        <v>37 : 10 =_____</v>
      </c>
      <c r="F26" s="35"/>
      <c r="G26" s="36"/>
      <c r="H26" s="26">
        <f ca="1">N26*25</f>
        <v>50</v>
      </c>
      <c r="I26" s="27"/>
      <c r="J26" s="27"/>
      <c r="K26" s="29">
        <f ca="1">Q26/10</f>
        <v>3.7</v>
      </c>
      <c r="L26"/>
      <c r="M26"/>
      <c r="N26" s="3">
        <f ca="1">RANDBETWEEN(1,9)</f>
        <v>2</v>
      </c>
      <c r="Q26" s="3">
        <f ca="1">RANDBETWEEN(1,99)</f>
        <v>37</v>
      </c>
      <c r="R26" s="3"/>
    </row>
    <row r="27" spans="1:18" ht="22.5" customHeight="1" x14ac:dyDescent="0.25">
      <c r="A27" s="21">
        <v>22</v>
      </c>
      <c r="B27" s="22" t="str">
        <f ca="1">N27&amp;" : 10 =_____"</f>
        <v>94 : 10 =_____</v>
      </c>
      <c r="C27" s="23"/>
      <c r="D27" s="24">
        <v>47</v>
      </c>
      <c r="E27" s="22" t="str">
        <f ca="1">Q27&amp;" x 25 = ____"</f>
        <v>6 x 25 = ____</v>
      </c>
      <c r="F27" s="35"/>
      <c r="G27" s="36"/>
      <c r="H27" s="46">
        <f ca="1">N27/10</f>
        <v>9.4</v>
      </c>
      <c r="I27" s="27"/>
      <c r="J27" s="27"/>
      <c r="K27" s="26">
        <f ca="1">Q27*25</f>
        <v>150</v>
      </c>
      <c r="L27"/>
      <c r="M27"/>
      <c r="N27" s="3">
        <f ca="1">RANDBETWEEN(1,99)</f>
        <v>94</v>
      </c>
      <c r="Q27" s="3">
        <f ca="1">RANDBETWEEN(1,9)</f>
        <v>6</v>
      </c>
      <c r="R27" s="3"/>
    </row>
    <row r="28" spans="1:18" ht="22.5" customHeight="1" x14ac:dyDescent="0.25">
      <c r="A28" s="21">
        <v>23</v>
      </c>
      <c r="B28" s="22" t="str">
        <f ca="1">N28/10&amp;" + ____ = "&amp;INT(N28/10)+1</f>
        <v>7,5 + ____ = 8</v>
      </c>
      <c r="C28" s="23"/>
      <c r="D28" s="24">
        <v>48</v>
      </c>
      <c r="E28" s="34" t="str">
        <f ca="1">Q28/10&amp;" + ____ = "&amp;INT(Q28/10)+1</f>
        <v>8,7 + ____ = 9</v>
      </c>
      <c r="F28" s="35"/>
      <c r="G28" s="36"/>
      <c r="H28" s="29">
        <f ca="1">+INT(N28/10)+1-N28/10</f>
        <v>0.5</v>
      </c>
      <c r="I28" s="27"/>
      <c r="J28" s="27"/>
      <c r="K28" s="29">
        <f ca="1">+INT(Q28/10)+1-Q28/10</f>
        <v>0.30000000000000071</v>
      </c>
      <c r="L28"/>
      <c r="M28"/>
      <c r="N28" s="3">
        <f ca="1">RANDBETWEEN(10,100)</f>
        <v>75</v>
      </c>
      <c r="Q28" s="3">
        <f ca="1">RANDBETWEEN(1,100)</f>
        <v>87</v>
      </c>
      <c r="R28" s="3"/>
    </row>
    <row r="29" spans="1:18" ht="22.5" customHeight="1" x14ac:dyDescent="0.25">
      <c r="A29" s="21">
        <v>24</v>
      </c>
      <c r="B29" s="22" t="str">
        <f ca="1">N29&amp;" + "&amp;O29&amp;" = ____"</f>
        <v>95 + 18 = ____</v>
      </c>
      <c r="C29" s="23"/>
      <c r="D29" s="24">
        <v>49</v>
      </c>
      <c r="E29" s="22" t="str">
        <f ca="1">Q29&amp;" x ____ = "&amp;Q29*R29</f>
        <v>5 x ____ = 30</v>
      </c>
      <c r="F29" s="35"/>
      <c r="G29" s="36"/>
      <c r="H29" s="26">
        <f ca="1">+N29+O29</f>
        <v>113</v>
      </c>
      <c r="I29" s="27"/>
      <c r="J29" s="27"/>
      <c r="K29" s="26">
        <f ca="1">+R29</f>
        <v>6</v>
      </c>
      <c r="L29"/>
      <c r="M29"/>
      <c r="N29" s="3">
        <f ca="1">RANDBETWEEN(0,99)</f>
        <v>95</v>
      </c>
      <c r="O29" s="3">
        <f ca="1">RANDBETWEEN(1,99)</f>
        <v>18</v>
      </c>
      <c r="Q29" s="3">
        <f ca="1">RANDBETWEEN(2,9)</f>
        <v>5</v>
      </c>
      <c r="R29" s="3">
        <f ca="1">RANDBETWEEN(6,9)</f>
        <v>6</v>
      </c>
    </row>
    <row r="30" spans="1:18" ht="22.5" customHeight="1" x14ac:dyDescent="0.25">
      <c r="A30" s="21">
        <v>25</v>
      </c>
      <c r="B30" s="22" t="str">
        <f ca="1">N30&amp;" x ____ = "&amp;N30*O30</f>
        <v>4 x ____ = 36</v>
      </c>
      <c r="C30" s="23"/>
      <c r="D30" s="24">
        <v>50</v>
      </c>
      <c r="E30" s="22" t="str">
        <f ca="1">+Q30&amp;" x 5 = ____"</f>
        <v>32 x 5 = ____</v>
      </c>
      <c r="F30" s="35"/>
      <c r="G30" s="36"/>
      <c r="H30" s="26">
        <f ca="1">+O30</f>
        <v>9</v>
      </c>
      <c r="I30" s="27"/>
      <c r="J30" s="27"/>
      <c r="K30" s="26">
        <f ca="1">+Q30*5</f>
        <v>160</v>
      </c>
      <c r="L30"/>
      <c r="M30"/>
      <c r="N30" s="3">
        <f ca="1">RANDBETWEEN(2,9)</f>
        <v>4</v>
      </c>
      <c r="O30" s="3">
        <f ca="1">RANDBETWEEN(6,9)</f>
        <v>9</v>
      </c>
      <c r="Q30" s="3">
        <f ca="1">RANDBETWEEN(5,20)*2</f>
        <v>32</v>
      </c>
      <c r="R30" s="3">
        <f ca="1">RANDBETWEEN(0,9)</f>
        <v>4</v>
      </c>
    </row>
    <row r="31" spans="1:18" x14ac:dyDescent="0.25">
      <c r="A31" s="15"/>
      <c r="B31" s="22"/>
      <c r="C31" s="39"/>
      <c r="D31" s="17"/>
      <c r="E31" s="16"/>
      <c r="F31" s="16"/>
      <c r="G31" s="18"/>
      <c r="H31" s="26"/>
      <c r="K31" s="40"/>
      <c r="Q31" s="3"/>
      <c r="R31" s="3"/>
    </row>
    <row r="32" spans="1:18" ht="7.5" customHeight="1" x14ac:dyDescent="0.25">
      <c r="A32" s="15"/>
      <c r="B32" s="16"/>
      <c r="C32" s="16"/>
      <c r="D32" s="17"/>
      <c r="E32" s="16"/>
      <c r="F32" s="16"/>
      <c r="G32" s="16"/>
      <c r="H32" s="27"/>
      <c r="K32" s="16"/>
      <c r="Q32" s="3"/>
      <c r="R32" s="3"/>
    </row>
    <row r="33" spans="1:18" x14ac:dyDescent="0.25">
      <c r="A33" s="41"/>
      <c r="B33" s="16"/>
      <c r="C33" s="16"/>
      <c r="D33" s="17"/>
      <c r="E33" s="16"/>
      <c r="F33" s="16"/>
      <c r="G33" s="16"/>
      <c r="H33" s="27"/>
      <c r="Q33" s="3"/>
      <c r="R33" s="3"/>
    </row>
    <row r="34" spans="1:18" x14ac:dyDescent="0.25">
      <c r="A34" s="85"/>
      <c r="B34" s="85"/>
      <c r="C34" s="16"/>
      <c r="D34" s="17"/>
      <c r="E34" s="16"/>
      <c r="F34" s="16"/>
      <c r="G34" s="16"/>
      <c r="H34" s="27"/>
      <c r="Q34" s="3"/>
      <c r="R34" s="3"/>
    </row>
    <row r="35" spans="1:18" x14ac:dyDescent="0.25">
      <c r="A35" s="85"/>
      <c r="B35" s="85"/>
      <c r="C35" s="16"/>
      <c r="D35" s="17"/>
      <c r="E35" s="16"/>
      <c r="F35" s="16"/>
      <c r="G35" s="16"/>
      <c r="H35" s="27"/>
      <c r="Q35" s="3"/>
      <c r="R35" s="3"/>
    </row>
    <row r="36" spans="1:18" x14ac:dyDescent="0.25">
      <c r="A36" s="85"/>
      <c r="B36" s="85"/>
      <c r="C36" s="16"/>
      <c r="D36" s="17"/>
      <c r="E36" s="16"/>
      <c r="F36" s="16"/>
      <c r="G36" s="16"/>
    </row>
    <row r="37" spans="1:18" x14ac:dyDescent="0.25">
      <c r="A37" s="85"/>
      <c r="B37" s="85"/>
      <c r="C37" s="16"/>
      <c r="D37" s="17"/>
      <c r="E37" s="16"/>
      <c r="F37" s="16"/>
      <c r="G37" s="16"/>
    </row>
    <row r="38" spans="1:18" x14ac:dyDescent="0.25">
      <c r="A38" s="85"/>
      <c r="B38" s="85"/>
      <c r="C38" s="16"/>
      <c r="D38" s="17"/>
      <c r="E38" s="16"/>
      <c r="F38" s="16"/>
      <c r="G38" s="16"/>
    </row>
    <row r="39" spans="1:18" x14ac:dyDescent="0.25">
      <c r="D39" s="42"/>
    </row>
    <row r="40" spans="1:18" x14ac:dyDescent="0.25">
      <c r="D40" s="42"/>
    </row>
    <row r="41" spans="1:18" x14ac:dyDescent="0.25">
      <c r="D41" s="42"/>
    </row>
    <row r="42" spans="1:18" x14ac:dyDescent="0.25">
      <c r="D42" s="42"/>
    </row>
    <row r="43" spans="1:18" x14ac:dyDescent="0.25">
      <c r="D43" s="42"/>
    </row>
    <row r="44" spans="1:18" x14ac:dyDescent="0.25">
      <c r="D44" s="42"/>
    </row>
    <row r="45" spans="1:18" x14ac:dyDescent="0.25">
      <c r="D45" s="42"/>
    </row>
    <row r="46" spans="1:18" x14ac:dyDescent="0.25">
      <c r="D46" s="42"/>
    </row>
    <row r="47" spans="1:18" x14ac:dyDescent="0.25">
      <c r="D47" s="42"/>
    </row>
    <row r="48" spans="1:18" x14ac:dyDescent="0.25">
      <c r="D48" s="42"/>
    </row>
    <row r="49" spans="4:4" x14ac:dyDescent="0.25">
      <c r="D49" s="42"/>
    </row>
    <row r="50" spans="4:4" x14ac:dyDescent="0.25">
      <c r="D50" s="42"/>
    </row>
    <row r="51" spans="4:4" x14ac:dyDescent="0.25">
      <c r="D51" s="42"/>
    </row>
    <row r="52" spans="4:4" x14ac:dyDescent="0.25">
      <c r="D52" s="42"/>
    </row>
    <row r="53" spans="4:4" x14ac:dyDescent="0.25">
      <c r="D53" s="42"/>
    </row>
    <row r="54" spans="4:4" x14ac:dyDescent="0.25">
      <c r="D54" s="42"/>
    </row>
    <row r="55" spans="4:4" x14ac:dyDescent="0.25">
      <c r="D55" s="42"/>
    </row>
    <row r="56" spans="4:4" x14ac:dyDescent="0.25">
      <c r="D56" s="42"/>
    </row>
    <row r="57" spans="4:4" x14ac:dyDescent="0.25">
      <c r="D57" s="42"/>
    </row>
    <row r="58" spans="4:4" x14ac:dyDescent="0.25">
      <c r="D58" s="42"/>
    </row>
    <row r="59" spans="4:4" x14ac:dyDescent="0.25">
      <c r="D59" s="42"/>
    </row>
    <row r="60" spans="4:4" x14ac:dyDescent="0.25">
      <c r="D60" s="42"/>
    </row>
    <row r="61" spans="4:4" x14ac:dyDescent="0.25">
      <c r="D61" s="42"/>
    </row>
    <row r="62" spans="4:4" x14ac:dyDescent="0.25">
      <c r="D62" s="42"/>
    </row>
    <row r="63" spans="4:4" x14ac:dyDescent="0.25">
      <c r="D63" s="42"/>
    </row>
    <row r="64" spans="4:4" x14ac:dyDescent="0.25">
      <c r="D64" s="42"/>
    </row>
    <row r="65" spans="4:4" x14ac:dyDescent="0.25">
      <c r="D65" s="42"/>
    </row>
    <row r="66" spans="4:4" x14ac:dyDescent="0.25">
      <c r="D66" s="42"/>
    </row>
    <row r="67" spans="4:4" x14ac:dyDescent="0.25">
      <c r="D67" s="42"/>
    </row>
    <row r="68" spans="4:4" x14ac:dyDescent="0.25">
      <c r="D68" s="42"/>
    </row>
    <row r="69" spans="4:4" x14ac:dyDescent="0.25">
      <c r="D69" s="42"/>
    </row>
    <row r="70" spans="4:4" x14ac:dyDescent="0.25">
      <c r="D70" s="42"/>
    </row>
    <row r="71" spans="4:4" x14ac:dyDescent="0.25">
      <c r="D71" s="42"/>
    </row>
    <row r="72" spans="4:4" x14ac:dyDescent="0.25">
      <c r="D72" s="42"/>
    </row>
    <row r="73" spans="4:4" x14ac:dyDescent="0.25">
      <c r="D73" s="42"/>
    </row>
    <row r="74" spans="4:4" x14ac:dyDescent="0.25">
      <c r="D74" s="42"/>
    </row>
    <row r="75" spans="4:4" x14ac:dyDescent="0.25">
      <c r="D75" s="42"/>
    </row>
    <row r="76" spans="4:4" x14ac:dyDescent="0.25">
      <c r="D76" s="42"/>
    </row>
    <row r="77" spans="4:4" x14ac:dyDescent="0.25">
      <c r="D77" s="42"/>
    </row>
    <row r="78" spans="4:4" x14ac:dyDescent="0.25">
      <c r="D78" s="42"/>
    </row>
    <row r="79" spans="4:4" x14ac:dyDescent="0.25">
      <c r="D79" s="42"/>
    </row>
    <row r="80" spans="4:4" x14ac:dyDescent="0.25">
      <c r="D80" s="42"/>
    </row>
    <row r="81" spans="4:4" x14ac:dyDescent="0.25">
      <c r="D81" s="42"/>
    </row>
    <row r="82" spans="4:4" x14ac:dyDescent="0.25">
      <c r="D82" s="42"/>
    </row>
    <row r="83" spans="4:4" x14ac:dyDescent="0.25">
      <c r="D83" s="42"/>
    </row>
    <row r="84" spans="4:4" x14ac:dyDescent="0.25">
      <c r="D84" s="42"/>
    </row>
    <row r="85" spans="4:4" x14ac:dyDescent="0.25">
      <c r="D85" s="42"/>
    </row>
    <row r="86" spans="4:4" x14ac:dyDescent="0.25">
      <c r="D86" s="42"/>
    </row>
    <row r="87" spans="4:4" x14ac:dyDescent="0.25">
      <c r="D87" s="42"/>
    </row>
    <row r="88" spans="4:4" x14ac:dyDescent="0.25">
      <c r="D88" s="42"/>
    </row>
    <row r="89" spans="4:4" x14ac:dyDescent="0.25">
      <c r="D89" s="42"/>
    </row>
    <row r="90" spans="4:4" x14ac:dyDescent="0.25">
      <c r="D90" s="42"/>
    </row>
    <row r="91" spans="4:4" x14ac:dyDescent="0.25">
      <c r="D91" s="42"/>
    </row>
    <row r="92" spans="4:4" x14ac:dyDescent="0.25">
      <c r="D92" s="42"/>
    </row>
    <row r="93" spans="4:4" x14ac:dyDescent="0.25">
      <c r="D93" s="42"/>
    </row>
    <row r="94" spans="4:4" x14ac:dyDescent="0.25">
      <c r="D94" s="42"/>
    </row>
    <row r="95" spans="4:4" x14ac:dyDescent="0.25">
      <c r="D95" s="42"/>
    </row>
    <row r="96" spans="4:4" x14ac:dyDescent="0.25">
      <c r="D96" s="42"/>
    </row>
    <row r="97" spans="4:4" x14ac:dyDescent="0.25">
      <c r="D97" s="42"/>
    </row>
    <row r="98" spans="4:4" x14ac:dyDescent="0.25">
      <c r="D98" s="42"/>
    </row>
    <row r="99" spans="4:4" x14ac:dyDescent="0.25">
      <c r="D99" s="42"/>
    </row>
    <row r="100" spans="4:4" x14ac:dyDescent="0.25">
      <c r="D100" s="42"/>
    </row>
    <row r="101" spans="4:4" x14ac:dyDescent="0.25">
      <c r="D101" s="42"/>
    </row>
    <row r="102" spans="4:4" x14ac:dyDescent="0.25">
      <c r="D102" s="42"/>
    </row>
    <row r="103" spans="4:4" x14ac:dyDescent="0.25">
      <c r="D103" s="42"/>
    </row>
    <row r="104" spans="4:4" x14ac:dyDescent="0.25">
      <c r="D104" s="42"/>
    </row>
    <row r="105" spans="4:4" x14ac:dyDescent="0.25">
      <c r="D105" s="42"/>
    </row>
    <row r="106" spans="4:4" x14ac:dyDescent="0.25">
      <c r="D106" s="42"/>
    </row>
    <row r="107" spans="4:4" x14ac:dyDescent="0.25">
      <c r="D107" s="42"/>
    </row>
    <row r="108" spans="4:4" x14ac:dyDescent="0.25">
      <c r="D108" s="42"/>
    </row>
    <row r="109" spans="4:4" x14ac:dyDescent="0.25">
      <c r="D109" s="42"/>
    </row>
    <row r="110" spans="4:4" x14ac:dyDescent="0.25">
      <c r="D110" s="42"/>
    </row>
    <row r="111" spans="4:4" x14ac:dyDescent="0.25">
      <c r="D111" s="42"/>
    </row>
    <row r="112" spans="4:4" x14ac:dyDescent="0.25">
      <c r="D112" s="42"/>
    </row>
    <row r="113" spans="4:4" x14ac:dyDescent="0.25">
      <c r="D113" s="42"/>
    </row>
    <row r="114" spans="4:4" x14ac:dyDescent="0.25">
      <c r="D114" s="42"/>
    </row>
    <row r="115" spans="4:4" x14ac:dyDescent="0.25">
      <c r="D115" s="42"/>
    </row>
    <row r="116" spans="4:4" x14ac:dyDescent="0.25">
      <c r="D116" s="42"/>
    </row>
    <row r="117" spans="4:4" x14ac:dyDescent="0.25">
      <c r="D117" s="42"/>
    </row>
    <row r="118" spans="4:4" x14ac:dyDescent="0.25">
      <c r="D118" s="42"/>
    </row>
    <row r="119" spans="4:4" x14ac:dyDescent="0.25">
      <c r="D119" s="42"/>
    </row>
    <row r="120" spans="4:4" x14ac:dyDescent="0.25">
      <c r="D120" s="42"/>
    </row>
    <row r="121" spans="4:4" x14ac:dyDescent="0.25">
      <c r="D121" s="42"/>
    </row>
    <row r="122" spans="4:4" x14ac:dyDescent="0.25">
      <c r="D122" s="42"/>
    </row>
    <row r="123" spans="4:4" x14ac:dyDescent="0.25">
      <c r="D123" s="42"/>
    </row>
    <row r="124" spans="4:4" x14ac:dyDescent="0.25">
      <c r="D124" s="42"/>
    </row>
    <row r="125" spans="4:4" x14ac:dyDescent="0.25">
      <c r="D125" s="42"/>
    </row>
    <row r="126" spans="4:4" x14ac:dyDescent="0.25">
      <c r="D126" s="42"/>
    </row>
    <row r="127" spans="4:4" x14ac:dyDescent="0.25">
      <c r="D127" s="42"/>
    </row>
    <row r="128" spans="4:4" x14ac:dyDescent="0.25">
      <c r="D128" s="42"/>
    </row>
    <row r="129" spans="4:4" x14ac:dyDescent="0.25">
      <c r="D129" s="42"/>
    </row>
    <row r="130" spans="4:4" x14ac:dyDescent="0.25">
      <c r="D130" s="42"/>
    </row>
    <row r="131" spans="4:4" x14ac:dyDescent="0.25">
      <c r="D131" s="42"/>
    </row>
    <row r="132" spans="4:4" x14ac:dyDescent="0.25">
      <c r="D132" s="42"/>
    </row>
    <row r="133" spans="4:4" x14ac:dyDescent="0.25">
      <c r="D133" s="42"/>
    </row>
    <row r="134" spans="4:4" x14ac:dyDescent="0.25">
      <c r="D134" s="42"/>
    </row>
    <row r="135" spans="4:4" x14ac:dyDescent="0.25">
      <c r="D135" s="42"/>
    </row>
    <row r="136" spans="4:4" x14ac:dyDescent="0.25">
      <c r="D136" s="42"/>
    </row>
    <row r="137" spans="4:4" x14ac:dyDescent="0.25">
      <c r="D137" s="42"/>
    </row>
    <row r="138" spans="4:4" x14ac:dyDescent="0.25">
      <c r="D138" s="42"/>
    </row>
    <row r="139" spans="4:4" x14ac:dyDescent="0.25">
      <c r="D139" s="42"/>
    </row>
    <row r="140" spans="4:4" x14ac:dyDescent="0.25">
      <c r="D140" s="42"/>
    </row>
    <row r="141" spans="4:4" x14ac:dyDescent="0.25">
      <c r="D141" s="42"/>
    </row>
    <row r="142" spans="4:4" x14ac:dyDescent="0.25">
      <c r="D142" s="42"/>
    </row>
    <row r="143" spans="4:4" x14ac:dyDescent="0.25">
      <c r="D143" s="42"/>
    </row>
    <row r="144" spans="4:4" x14ac:dyDescent="0.25">
      <c r="D144" s="42"/>
    </row>
    <row r="145" spans="4:4" x14ac:dyDescent="0.25">
      <c r="D145" s="42"/>
    </row>
    <row r="146" spans="4:4" x14ac:dyDescent="0.25">
      <c r="D146" s="42"/>
    </row>
    <row r="147" spans="4:4" x14ac:dyDescent="0.25">
      <c r="D147" s="42"/>
    </row>
    <row r="148" spans="4:4" x14ac:dyDescent="0.25">
      <c r="D148" s="42"/>
    </row>
    <row r="149" spans="4:4" x14ac:dyDescent="0.25">
      <c r="D149" s="42"/>
    </row>
    <row r="150" spans="4:4" x14ac:dyDescent="0.25">
      <c r="D150" s="42"/>
    </row>
    <row r="151" spans="4:4" x14ac:dyDescent="0.25">
      <c r="D151" s="42"/>
    </row>
    <row r="152" spans="4:4" x14ac:dyDescent="0.25">
      <c r="D152" s="42"/>
    </row>
    <row r="153" spans="4:4" x14ac:dyDescent="0.25">
      <c r="D153" s="42"/>
    </row>
    <row r="154" spans="4:4" x14ac:dyDescent="0.25">
      <c r="D154" s="42"/>
    </row>
    <row r="155" spans="4:4" x14ac:dyDescent="0.25">
      <c r="D155" s="42"/>
    </row>
    <row r="156" spans="4:4" x14ac:dyDescent="0.25">
      <c r="D156" s="42"/>
    </row>
    <row r="157" spans="4:4" x14ac:dyDescent="0.25">
      <c r="D157" s="42"/>
    </row>
    <row r="158" spans="4:4" x14ac:dyDescent="0.25">
      <c r="D158" s="42"/>
    </row>
    <row r="159" spans="4:4" x14ac:dyDescent="0.25">
      <c r="D159" s="42"/>
    </row>
  </sheetData>
  <sheetProtection selectLockedCells="1" selectUnlockedCells="1"/>
  <mergeCells count="10">
    <mergeCell ref="N5:O5"/>
    <mergeCell ref="A34:B34"/>
    <mergeCell ref="A35:B35"/>
    <mergeCell ref="A36:B36"/>
    <mergeCell ref="A37:B37"/>
    <mergeCell ref="A38:B38"/>
    <mergeCell ref="A2:F2"/>
    <mergeCell ref="H2:K2"/>
    <mergeCell ref="A3:F3"/>
    <mergeCell ref="H4:K4"/>
  </mergeCells>
  <pageMargins left="0.31111111111111112" right="0.25972222222222224" top="0.44999999999999996" bottom="0.75" header="0.3" footer="0.3"/>
  <pageSetup paperSize="9" firstPageNumber="0" orientation="portrait" horizontalDpi="300" verticalDpi="300"/>
  <headerFooter alignWithMargins="0">
    <oddHeader>&amp;L&amp;9Nom : ___________________________&amp;C&amp;9Date&amp;11 : _______________</oddHeader>
    <oddFooter>&amp;C&amp;8charivari.eklablog.com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showGridLines="0" topLeftCell="A11" workbookViewId="0">
      <selection activeCell="E25" sqref="E25"/>
    </sheetView>
  </sheetViews>
  <sheetFormatPr baseColWidth="10" defaultRowHeight="15" x14ac:dyDescent="0.25"/>
  <cols>
    <col min="1" max="1" width="4.7109375" style="1" customWidth="1"/>
    <col min="2" max="2" width="27.28515625" customWidth="1"/>
    <col min="3" max="3" width="3.42578125" customWidth="1"/>
    <col min="4" max="4" width="5" style="2" customWidth="1"/>
    <col min="5" max="5" width="28.42578125" customWidth="1"/>
    <col min="6" max="6" width="6.7109375" customWidth="1"/>
    <col min="7" max="7" width="1.28515625" customWidth="1"/>
    <col min="8" max="8" width="8.5703125" customWidth="1"/>
    <col min="9" max="10" width="0" hidden="1" customWidth="1"/>
    <col min="11" max="11" width="8.85546875" customWidth="1"/>
    <col min="12" max="15" width="11.42578125" style="3" customWidth="1"/>
    <col min="16" max="19" width="11.42578125" customWidth="1"/>
  </cols>
  <sheetData>
    <row r="1" spans="1:19" x14ac:dyDescent="0.25">
      <c r="A1" s="4"/>
      <c r="B1" s="5"/>
      <c r="C1" s="5"/>
      <c r="D1" s="6"/>
      <c r="E1" s="5"/>
      <c r="F1" s="5"/>
      <c r="G1" s="5"/>
      <c r="L1" s="3">
        <f ca="1">ROUND(+N1*1000,0)</f>
        <v>217</v>
      </c>
      <c r="N1" s="7">
        <f ca="1">RAND()</f>
        <v>0.21711269371466813</v>
      </c>
    </row>
    <row r="2" spans="1:19" ht="27.75" customHeight="1" x14ac:dyDescent="0.5">
      <c r="A2" s="91" t="str">
        <f ca="1">"Défi : 50 calculs en 5 minutes (série "&amp;L1&amp;")"</f>
        <v>Défi : 50 calculs en 5 minutes (série 217)</v>
      </c>
      <c r="B2" s="91"/>
      <c r="C2" s="91"/>
      <c r="D2" s="91"/>
      <c r="E2" s="91"/>
      <c r="F2" s="91"/>
      <c r="G2" s="8"/>
      <c r="H2" s="87" t="str">
        <f ca="1">"série "&amp;L1</f>
        <v>série 217</v>
      </c>
      <c r="I2" s="87"/>
      <c r="J2" s="87"/>
      <c r="K2" s="87"/>
    </row>
    <row r="3" spans="1:19" x14ac:dyDescent="0.25">
      <c r="A3" s="88" t="s">
        <v>9</v>
      </c>
      <c r="B3" s="88"/>
      <c r="C3" s="88"/>
      <c r="D3" s="88"/>
      <c r="E3" s="88"/>
      <c r="F3" s="88"/>
      <c r="G3" s="9"/>
      <c r="H3" s="10"/>
      <c r="I3" s="10"/>
    </row>
    <row r="4" spans="1:19" x14ac:dyDescent="0.25">
      <c r="A4" s="11"/>
      <c r="B4" s="12"/>
      <c r="C4" s="12"/>
      <c r="D4" s="13"/>
      <c r="E4" s="12"/>
      <c r="F4" s="12"/>
      <c r="G4" s="9"/>
      <c r="H4" s="89" t="s">
        <v>0</v>
      </c>
      <c r="I4" s="89"/>
      <c r="J4" s="89"/>
      <c r="K4" s="89"/>
      <c r="L4"/>
      <c r="M4"/>
      <c r="N4"/>
      <c r="O4"/>
    </row>
    <row r="5" spans="1:19" ht="15" customHeight="1" x14ac:dyDescent="0.25">
      <c r="A5" s="15"/>
      <c r="B5" s="16"/>
      <c r="C5" s="16"/>
      <c r="D5" s="17"/>
      <c r="E5" s="16"/>
      <c r="F5" s="16"/>
      <c r="G5" s="18"/>
      <c r="H5" s="14" t="s">
        <v>1</v>
      </c>
      <c r="I5" s="14"/>
      <c r="J5" s="14"/>
      <c r="K5" s="14" t="s">
        <v>2</v>
      </c>
      <c r="L5"/>
      <c r="M5"/>
      <c r="N5" s="90" t="s">
        <v>3</v>
      </c>
      <c r="O5" s="90"/>
      <c r="Q5" s="20" t="s">
        <v>4</v>
      </c>
      <c r="R5" s="3"/>
    </row>
    <row r="6" spans="1:19" ht="22.5" customHeight="1" x14ac:dyDescent="0.25">
      <c r="A6" s="21">
        <v>1</v>
      </c>
      <c r="B6" s="22" t="str">
        <f ca="1">N6&amp;" x ____ = "&amp;N6*O6</f>
        <v>6 x ____ = 54</v>
      </c>
      <c r="C6" s="23"/>
      <c r="D6" s="24">
        <v>26</v>
      </c>
      <c r="E6" s="22" t="str">
        <f ca="1">Q6&amp;" de "&amp;R6&amp;" est : ____"</f>
        <v>Le double de 0,25 est : ____</v>
      </c>
      <c r="F6" s="22"/>
      <c r="G6" s="25"/>
      <c r="H6" s="26">
        <f ca="1">+O6</f>
        <v>9</v>
      </c>
      <c r="I6" s="27"/>
      <c r="J6" s="27"/>
      <c r="K6" s="33">
        <f ca="1">IF(S6&lt;=3,R6*(S6+1),R6*(S6-2))</f>
        <v>0.5</v>
      </c>
      <c r="L6"/>
      <c r="M6"/>
      <c r="N6" s="3">
        <f ca="1">RANDBETWEEN(2,9)</f>
        <v>6</v>
      </c>
      <c r="O6" s="3">
        <f ca="1">RANDBETWEEN(6,9)</f>
        <v>9</v>
      </c>
      <c r="Q6" s="3" t="str">
        <f ca="1">CHOOSE(S6,"Le double","Le triple","Le quadruple","Le double","Le triple","Le quadruple")</f>
        <v>Le double</v>
      </c>
      <c r="R6" s="3">
        <f ca="1">CHOOSE(S6,0.25,0.25,0.25,2.5,2.5,2.5)</f>
        <v>0.25</v>
      </c>
      <c r="S6" s="7">
        <f ca="1">RANDBETWEEN(1,6)</f>
        <v>1</v>
      </c>
    </row>
    <row r="7" spans="1:19" ht="22.5" customHeight="1" x14ac:dyDescent="0.25">
      <c r="A7" s="21">
        <v>2</v>
      </c>
      <c r="B7" s="22" t="str">
        <f ca="1">N7&amp;" de "&amp;O7&amp;" est : ____"</f>
        <v>Le tiers de 7,5 est : ____</v>
      </c>
      <c r="C7" s="23"/>
      <c r="D7" s="24">
        <v>27</v>
      </c>
      <c r="E7" s="22" t="str">
        <f ca="1">Q7&amp;" x 19 = ____"</f>
        <v>4 x 19 = ____</v>
      </c>
      <c r="F7" s="22"/>
      <c r="G7" s="25"/>
      <c r="H7" s="33">
        <f ca="1">IF(P7&lt;=3,O7/(P7+1),O7/(P7-2))</f>
        <v>2.5</v>
      </c>
      <c r="I7" s="27"/>
      <c r="J7" s="27"/>
      <c r="K7" s="26">
        <f ca="1">+Q7*19</f>
        <v>76</v>
      </c>
      <c r="L7"/>
      <c r="M7"/>
      <c r="N7" s="3" t="str">
        <f ca="1">CHOOSE(P7,"La moitié","Le tiers","Le quart","La moitié","Le tiers","Le quart")</f>
        <v>Le tiers</v>
      </c>
      <c r="O7" s="3">
        <f ca="1">CHOOSE(P7,0.5,0.75,1,5,7.5,10)</f>
        <v>7.5</v>
      </c>
      <c r="P7" s="7">
        <f ca="1">RANDBETWEEN(1,6)</f>
        <v>5</v>
      </c>
      <c r="Q7" s="3">
        <f ca="1">RANDBETWEEN(1,9)</f>
        <v>4</v>
      </c>
      <c r="R7" s="3"/>
    </row>
    <row r="8" spans="1:19" ht="22.5" customHeight="1" x14ac:dyDescent="0.25">
      <c r="A8" s="21">
        <v>3</v>
      </c>
      <c r="B8" s="22" t="str">
        <f ca="1">N8/10&amp;" pour aller à "&amp;INT(N8/10)+1&amp;" : _____ "</f>
        <v xml:space="preserve">2,9 pour aller à 3 : _____ </v>
      </c>
      <c r="C8" s="23"/>
      <c r="D8" s="24">
        <v>28</v>
      </c>
      <c r="E8" s="22" t="str">
        <f ca="1">Q8&amp;" : 1000 = ____"</f>
        <v>66 : 1000 = ____</v>
      </c>
      <c r="F8" s="22"/>
      <c r="G8" s="25"/>
      <c r="H8" s="29">
        <f ca="1">+INT(N8/10)+1-N8/10</f>
        <v>0.10000000000000009</v>
      </c>
      <c r="I8" s="27"/>
      <c r="J8" s="27"/>
      <c r="K8" s="37">
        <f ca="1">Q8/1000</f>
        <v>6.6000000000000003E-2</v>
      </c>
      <c r="L8"/>
      <c r="M8"/>
      <c r="N8" s="3">
        <f ca="1">RANDBETWEEN(1,99)</f>
        <v>29</v>
      </c>
      <c r="Q8" s="3">
        <f ca="1">RANDBETWEEN(1,99)</f>
        <v>66</v>
      </c>
      <c r="R8" s="3">
        <f ca="1">RANDBETWEEN(2,6)</f>
        <v>5</v>
      </c>
    </row>
    <row r="9" spans="1:19" ht="22.5" customHeight="1" x14ac:dyDescent="0.25">
      <c r="A9" s="21">
        <v>4</v>
      </c>
      <c r="B9" s="22" t="str">
        <f ca="1">N9&amp;" : 10 = ____"</f>
        <v>7 : 10 = ____</v>
      </c>
      <c r="C9" s="23"/>
      <c r="D9" s="24">
        <v>29</v>
      </c>
      <c r="E9" s="22" t="str">
        <f ca="1">Q9/1000&amp;" pour aller à "&amp;INT(Q9/1000)+1&amp;" : _____ "</f>
        <v xml:space="preserve">1,192 pour aller à 2 : _____ </v>
      </c>
      <c r="F9" s="22"/>
      <c r="G9" s="25"/>
      <c r="H9" s="29">
        <f ca="1">N9/10</f>
        <v>0.7</v>
      </c>
      <c r="I9" s="27"/>
      <c r="J9" s="27"/>
      <c r="K9" s="30">
        <f ca="1">+INT(Q9/1000)+1-Q9/1000</f>
        <v>0.80800000000000005</v>
      </c>
      <c r="L9"/>
      <c r="M9"/>
      <c r="N9" s="3">
        <f ca="1">RANDBETWEEN(1,99)</f>
        <v>7</v>
      </c>
      <c r="Q9" s="3">
        <f ca="1">RANDBETWEEN(100,10000)</f>
        <v>1192</v>
      </c>
      <c r="R9" s="3"/>
    </row>
    <row r="10" spans="1:19" ht="22.5" customHeight="1" x14ac:dyDescent="0.25">
      <c r="A10" s="21">
        <v>5</v>
      </c>
      <c r="B10" s="22" t="str">
        <f ca="1">N10&amp;" x 19 = ____"</f>
        <v>2 x 19 = ____</v>
      </c>
      <c r="C10" s="23"/>
      <c r="D10" s="24">
        <v>30</v>
      </c>
      <c r="E10" s="22" t="str">
        <f ca="1">"Le tiers de "&amp;Q10*3&amp;" est : ____"</f>
        <v>Le tiers de 96 est : ____</v>
      </c>
      <c r="F10" s="22"/>
      <c r="G10" s="25"/>
      <c r="H10" s="26">
        <f ca="1">N10*19</f>
        <v>38</v>
      </c>
      <c r="I10" s="27"/>
      <c r="J10" s="27"/>
      <c r="K10" s="26">
        <f ca="1">+Q10</f>
        <v>32</v>
      </c>
      <c r="L10"/>
      <c r="M10"/>
      <c r="N10" s="3">
        <f ca="1">RANDBETWEEN(1,9)</f>
        <v>2</v>
      </c>
      <c r="Q10" s="3">
        <f ca="1">RANDBETWEEN(1,33)</f>
        <v>32</v>
      </c>
      <c r="R10" s="3"/>
    </row>
    <row r="11" spans="1:19" ht="22.5" customHeight="1" x14ac:dyDescent="0.25">
      <c r="A11" s="21">
        <v>6</v>
      </c>
      <c r="B11" s="22" t="str">
        <f ca="1">"Le double de "&amp;N11&amp;" est : ____"</f>
        <v>Le double de 1 est : ____</v>
      </c>
      <c r="C11" s="23"/>
      <c r="D11" s="24">
        <v>31</v>
      </c>
      <c r="E11" s="22" t="str">
        <f ca="1">Q11&amp;" x ____ = "&amp;Q11*R11</f>
        <v>9 x ____ = 72</v>
      </c>
      <c r="F11" s="22"/>
      <c r="G11" s="25"/>
      <c r="H11" s="29">
        <f ca="1">+N11*2</f>
        <v>2</v>
      </c>
      <c r="I11" s="26"/>
      <c r="J11" s="26"/>
      <c r="K11" s="26">
        <f ca="1">+R11</f>
        <v>8</v>
      </c>
      <c r="L11"/>
      <c r="M11"/>
      <c r="N11" s="3">
        <f ca="1">CHOOSE(O11,0.25,0.5,1,2.5,5)</f>
        <v>1</v>
      </c>
      <c r="O11" s="3">
        <f ca="1">RANDBETWEEN(1,5)</f>
        <v>3</v>
      </c>
      <c r="Q11" s="3">
        <f ca="1">RANDBETWEEN(2,9)</f>
        <v>9</v>
      </c>
      <c r="R11" s="3">
        <f ca="1">RANDBETWEEN(6,9)</f>
        <v>8</v>
      </c>
    </row>
    <row r="12" spans="1:19" ht="22.5" customHeight="1" x14ac:dyDescent="0.25">
      <c r="A12" s="21">
        <v>7</v>
      </c>
      <c r="B12" s="22" t="str">
        <f ca="1">N12&amp;" x ____ = "&amp;N12*O12</f>
        <v>7 x ____ = 42</v>
      </c>
      <c r="C12" s="23"/>
      <c r="D12" s="24">
        <v>32</v>
      </c>
      <c r="E12" s="22" t="str">
        <f ca="1">Q12&amp;" de "&amp;R12&amp;" est : ____"</f>
        <v>Le quart de 1 est : ____</v>
      </c>
      <c r="F12" s="22"/>
      <c r="G12" s="25"/>
      <c r="H12" s="26">
        <f ca="1">+O12</f>
        <v>6</v>
      </c>
      <c r="I12" s="27"/>
      <c r="J12" s="27"/>
      <c r="K12" s="31">
        <f ca="1">IF(S12&lt;=3,R12/(S12+1),R12/(S12-2))</f>
        <v>0.25</v>
      </c>
      <c r="L12"/>
      <c r="M12"/>
      <c r="N12" s="3">
        <f ca="1">RANDBETWEEN(2,9)</f>
        <v>7</v>
      </c>
      <c r="O12" s="3">
        <f ca="1">RANDBETWEEN(6,9)</f>
        <v>6</v>
      </c>
      <c r="Q12" s="3" t="str">
        <f ca="1">CHOOSE(S12,"La moitié","Le tiers","Le quart","La moitié","Le tiers","Le quart")</f>
        <v>Le quart</v>
      </c>
      <c r="R12" s="3">
        <f ca="1">CHOOSE(S12,0.5,0.75,1,5,7.5,10)</f>
        <v>1</v>
      </c>
      <c r="S12" s="7">
        <f ca="1">RANDBETWEEN(1,6)</f>
        <v>3</v>
      </c>
    </row>
    <row r="13" spans="1:19" ht="22.5" customHeight="1" x14ac:dyDescent="0.25">
      <c r="A13" s="21">
        <v>8</v>
      </c>
      <c r="B13" s="22" t="str">
        <f ca="1">"Le tiers de "&amp;N13*3&amp;" est : ____"</f>
        <v>Le tiers de 75 est : ____</v>
      </c>
      <c r="C13" s="23"/>
      <c r="D13" s="24">
        <v>33</v>
      </c>
      <c r="E13" s="22" t="str">
        <f ca="1">Q13&amp;" : 10 = ____"</f>
        <v>51 : 10 = ____</v>
      </c>
      <c r="F13" s="22"/>
      <c r="G13" s="25"/>
      <c r="H13" s="26">
        <f ca="1">+N13</f>
        <v>25</v>
      </c>
      <c r="I13" s="27"/>
      <c r="J13" s="27"/>
      <c r="K13" s="29">
        <f ca="1">+Q13/10</f>
        <v>5.0999999999999996</v>
      </c>
      <c r="L13"/>
      <c r="M13"/>
      <c r="N13" s="3">
        <f ca="1">RANDBETWEEN(1,33)</f>
        <v>25</v>
      </c>
      <c r="Q13" s="3">
        <f ca="1">RANDBETWEEN(1,99)</f>
        <v>51</v>
      </c>
      <c r="R13" s="3"/>
    </row>
    <row r="14" spans="1:19" ht="22.5" customHeight="1" x14ac:dyDescent="0.25">
      <c r="A14" s="21">
        <v>9</v>
      </c>
      <c r="B14" s="22" t="str">
        <f ca="1">N14/10&amp;" + ____ = "&amp;INT(N14/10)+1</f>
        <v>1,7 + ____ = 2</v>
      </c>
      <c r="C14" s="23"/>
      <c r="D14" s="24">
        <v>34</v>
      </c>
      <c r="E14" s="22" t="str">
        <f ca="1">Q14&amp;" : 100 = ____"</f>
        <v>80 : 100 = ____</v>
      </c>
      <c r="F14" s="22"/>
      <c r="G14" s="25"/>
      <c r="H14" s="29">
        <f ca="1">+INT(N14/10)+1-N14/10</f>
        <v>0.30000000000000004</v>
      </c>
      <c r="I14" s="27"/>
      <c r="J14" s="27"/>
      <c r="K14" s="31">
        <f ca="1">Q14/100</f>
        <v>0.8</v>
      </c>
      <c r="L14"/>
      <c r="M14"/>
      <c r="N14" s="3">
        <f ca="1">RANDBETWEEN(10,100)</f>
        <v>17</v>
      </c>
      <c r="Q14" s="3">
        <f ca="1">RANDBETWEEN(1,99)</f>
        <v>80</v>
      </c>
      <c r="R14" s="3"/>
    </row>
    <row r="15" spans="1:19" ht="22.5" customHeight="1" x14ac:dyDescent="0.25">
      <c r="A15" s="21">
        <v>10</v>
      </c>
      <c r="B15" s="22" t="str">
        <f ca="1">N15&amp;" : 10 = ____"</f>
        <v>60 : 10 = ____</v>
      </c>
      <c r="C15" s="23"/>
      <c r="D15" s="24">
        <v>35</v>
      </c>
      <c r="E15" s="22" t="str">
        <f ca="1">Q15&amp;" x 19  = ____"</f>
        <v>9 x 19  = ____</v>
      </c>
      <c r="F15" s="22"/>
      <c r="G15" s="25"/>
      <c r="H15" s="29">
        <f ca="1">N15/10</f>
        <v>6</v>
      </c>
      <c r="I15" s="27"/>
      <c r="J15" s="27"/>
      <c r="K15" s="26">
        <f ca="1">Q15*19</f>
        <v>171</v>
      </c>
      <c r="L15"/>
      <c r="M15"/>
      <c r="N15" s="3">
        <f ca="1">RANDBETWEEN(1,99)</f>
        <v>60</v>
      </c>
      <c r="O15" s="3">
        <f ca="1">RANDBETWEEN(2,5)</f>
        <v>5</v>
      </c>
      <c r="Q15" s="3">
        <f ca="1">RANDBETWEEN(1,9)</f>
        <v>9</v>
      </c>
      <c r="R15" s="3"/>
    </row>
    <row r="16" spans="1:19" ht="22.5" customHeight="1" x14ac:dyDescent="0.25">
      <c r="A16" s="21">
        <v>11</v>
      </c>
      <c r="B16" s="22" t="str">
        <f ca="1">N16&amp;" x 19 = ____"</f>
        <v>2 x 19 = ____</v>
      </c>
      <c r="C16" s="23"/>
      <c r="D16" s="24">
        <v>36</v>
      </c>
      <c r="E16" s="22" t="str">
        <f ca="1">Q16/100&amp;" + ____ = "&amp;INT(Q16/100)+1</f>
        <v>4,22 + ____ = 5</v>
      </c>
      <c r="F16" s="22"/>
      <c r="G16" s="25"/>
      <c r="H16" s="26">
        <f ca="1">N16*19</f>
        <v>38</v>
      </c>
      <c r="I16" s="27"/>
      <c r="J16" s="27"/>
      <c r="K16" s="33">
        <f ca="1">+INT(Q16/100)+1-Q16/100</f>
        <v>0.78000000000000025</v>
      </c>
      <c r="L16"/>
      <c r="M16"/>
      <c r="N16" s="3">
        <f ca="1">RANDBETWEEN(1,9)</f>
        <v>2</v>
      </c>
      <c r="Q16" s="3">
        <f ca="1">RANDBETWEEN(10,1000)</f>
        <v>422</v>
      </c>
      <c r="R16" s="3"/>
    </row>
    <row r="17" spans="1:18" ht="22.5" customHeight="1" x14ac:dyDescent="0.25">
      <c r="A17" s="21">
        <v>12</v>
      </c>
      <c r="B17" s="22" t="str">
        <f ca="1">"Le triple de "&amp;N17&amp;" est : ____"</f>
        <v>Le triple de 60 est : ____</v>
      </c>
      <c r="C17" s="23"/>
      <c r="D17" s="24">
        <v>37</v>
      </c>
      <c r="E17" s="22" t="str">
        <f ca="1">Q17&amp;" x ____ = "&amp;Q17*R17</f>
        <v>3 x ____ = 21</v>
      </c>
      <c r="F17" s="22"/>
      <c r="G17" s="25"/>
      <c r="H17" s="26">
        <f ca="1">+N17*3</f>
        <v>180</v>
      </c>
      <c r="I17" s="27"/>
      <c r="J17" s="27"/>
      <c r="K17" s="26">
        <f ca="1">+R17</f>
        <v>7</v>
      </c>
      <c r="L17"/>
      <c r="M17"/>
      <c r="N17" s="3">
        <f ca="1">RANDBETWEEN(0,99)</f>
        <v>60</v>
      </c>
      <c r="Q17" s="3">
        <f ca="1">RANDBETWEEN(2,9)</f>
        <v>3</v>
      </c>
      <c r="R17" s="3">
        <f ca="1">RANDBETWEEN(6,9)</f>
        <v>7</v>
      </c>
    </row>
    <row r="18" spans="1:18" ht="22.5" customHeight="1" x14ac:dyDescent="0.25">
      <c r="A18" s="21">
        <v>13</v>
      </c>
      <c r="B18" s="22" t="str">
        <f ca="1">N18&amp;" x ____ = "&amp;N18*O18</f>
        <v>4 x ____ = 32</v>
      </c>
      <c r="C18" s="23"/>
      <c r="D18" s="24">
        <v>38</v>
      </c>
      <c r="E18" s="22" t="str">
        <f ca="1">"Le tiers de "&amp;Q18*3&amp;" est : ____"</f>
        <v>Le tiers de 90 est : ____</v>
      </c>
      <c r="F18" s="22"/>
      <c r="G18" s="25"/>
      <c r="H18" s="26">
        <f ca="1">+O18</f>
        <v>8</v>
      </c>
      <c r="I18" s="27"/>
      <c r="J18" s="27"/>
      <c r="K18" s="26">
        <f ca="1">+Q18</f>
        <v>30</v>
      </c>
      <c r="L18"/>
      <c r="M18"/>
      <c r="N18" s="3">
        <f ca="1">RANDBETWEEN(1,9)</f>
        <v>4</v>
      </c>
      <c r="O18" s="3">
        <f ca="1">RANDBETWEEN(6,9)</f>
        <v>8</v>
      </c>
      <c r="Q18" s="3">
        <f ca="1">RANDBETWEEN(1,33)</f>
        <v>30</v>
      </c>
      <c r="R18" s="3"/>
    </row>
    <row r="19" spans="1:18" ht="22.5" customHeight="1" x14ac:dyDescent="0.25">
      <c r="A19" s="21">
        <v>14</v>
      </c>
      <c r="B19" s="22" t="str">
        <f ca="1">N19&amp;" : 10 =_____"</f>
        <v>21 : 10 =_____</v>
      </c>
      <c r="C19" s="23"/>
      <c r="D19" s="24">
        <v>39</v>
      </c>
      <c r="E19" s="22" t="str">
        <f ca="1">"Le double de "&amp;Q19&amp;" est : ____"</f>
        <v>Le double de 1 est : ____</v>
      </c>
      <c r="F19" s="22"/>
      <c r="G19" s="25"/>
      <c r="H19" s="29">
        <f ca="1">+N19/10</f>
        <v>2.1</v>
      </c>
      <c r="I19" s="27"/>
      <c r="J19" s="27"/>
      <c r="K19" s="29">
        <f ca="1">+Q19*2</f>
        <v>2</v>
      </c>
      <c r="L19"/>
      <c r="M19"/>
      <c r="N19" s="3">
        <f ca="1">RANDBETWEEN(1,99)</f>
        <v>21</v>
      </c>
      <c r="Q19" s="3">
        <f ca="1">CHOOSE(R19,0.25,0.5,1,2.5,5)</f>
        <v>1</v>
      </c>
      <c r="R19" s="3">
        <f ca="1">RANDBETWEEN(1,5)</f>
        <v>3</v>
      </c>
    </row>
    <row r="20" spans="1:18" ht="22.5" customHeight="1" x14ac:dyDescent="0.25">
      <c r="A20" s="21">
        <v>15</v>
      </c>
      <c r="B20" s="22" t="str">
        <f ca="1">"La moitié de "&amp;N20&amp;" est : ____"</f>
        <v>La moitié de 0,5 est : ____</v>
      </c>
      <c r="C20" s="23"/>
      <c r="D20" s="24">
        <v>40</v>
      </c>
      <c r="E20" s="22" t="str">
        <f ca="1">Q20&amp;" : 10 =_____"</f>
        <v>46 : 10 =_____</v>
      </c>
      <c r="F20" s="22"/>
      <c r="G20" s="25"/>
      <c r="H20" s="33">
        <f ca="1">+N20/2</f>
        <v>0.25</v>
      </c>
      <c r="I20" s="27"/>
      <c r="J20" s="27"/>
      <c r="K20" s="29">
        <f ca="1">Q20/10</f>
        <v>4.5999999999999996</v>
      </c>
      <c r="L20"/>
      <c r="M20"/>
      <c r="N20" s="3">
        <f ca="1">CHOOSE(O20,0.5,1,2,5,10)</f>
        <v>0.5</v>
      </c>
      <c r="O20" s="3">
        <f ca="1">RANDBETWEEN(1,5)</f>
        <v>1</v>
      </c>
      <c r="Q20" s="3">
        <f ca="1">RANDBETWEEN(1,99)</f>
        <v>46</v>
      </c>
      <c r="R20" s="3"/>
    </row>
    <row r="21" spans="1:18" ht="22.5" customHeight="1" x14ac:dyDescent="0.25">
      <c r="A21" s="21">
        <v>16</v>
      </c>
      <c r="B21" s="22" t="str">
        <f ca="1">N21&amp;" : 1000 = _____"</f>
        <v>2 : 1000 = _____</v>
      </c>
      <c r="C21" s="23"/>
      <c r="D21" s="24">
        <v>41</v>
      </c>
      <c r="E21" s="22" t="str">
        <f ca="1">Q21&amp;" x 19 = ____"</f>
        <v>4 x 19 = ____</v>
      </c>
      <c r="F21" s="22"/>
      <c r="G21" s="25"/>
      <c r="H21" s="37">
        <f ca="1">N21/1000</f>
        <v>2E-3</v>
      </c>
      <c r="I21" s="27"/>
      <c r="J21" s="27"/>
      <c r="K21" s="26">
        <f ca="1">Q21*19</f>
        <v>76</v>
      </c>
      <c r="L21"/>
      <c r="M21"/>
      <c r="N21" s="3">
        <f ca="1">RANDBETWEEN(1,99)</f>
        <v>2</v>
      </c>
      <c r="Q21" s="3">
        <f ca="1">(RANDBETWEEN(1,9))</f>
        <v>4</v>
      </c>
      <c r="R21" s="3"/>
    </row>
    <row r="22" spans="1:18" ht="22.5" customHeight="1" x14ac:dyDescent="0.25">
      <c r="A22" s="21">
        <v>17</v>
      </c>
      <c r="B22" s="22" t="str">
        <f ca="1">N22/100&amp;" pour aller à "&amp;INT(N22/100)+1&amp;" : _____ "</f>
        <v xml:space="preserve">2,96 pour aller à 3 : _____ </v>
      </c>
      <c r="C22" s="23"/>
      <c r="D22" s="24">
        <v>42</v>
      </c>
      <c r="E22" s="22" t="str">
        <f ca="1">Q22/10&amp;" pour aller à "&amp;INT(Q22/10)+1&amp;" : _____ "</f>
        <v xml:space="preserve">1 pour aller à 2 : _____ </v>
      </c>
      <c r="F22" s="22"/>
      <c r="G22" s="25"/>
      <c r="H22" s="33">
        <f ca="1">+INT(N22/100)+1-N22/100</f>
        <v>4.0000000000000036E-2</v>
      </c>
      <c r="I22" s="27"/>
      <c r="J22" s="27"/>
      <c r="K22" s="29">
        <f ca="1">+INT(Q22/10)+1-Q22/10</f>
        <v>1</v>
      </c>
      <c r="L22"/>
      <c r="M22"/>
      <c r="N22" s="3">
        <f ca="1">RANDBETWEEN(10,999)</f>
        <v>296</v>
      </c>
      <c r="Q22" s="3">
        <f ca="1">RANDBETWEEN(1,100)</f>
        <v>10</v>
      </c>
      <c r="R22" s="3"/>
    </row>
    <row r="23" spans="1:18" ht="22.5" customHeight="1" x14ac:dyDescent="0.25">
      <c r="A23" s="21">
        <v>18</v>
      </c>
      <c r="B23" s="22" t="str">
        <f ca="1">N23&amp;" : 100 = ____"</f>
        <v>73 : 100 = ____</v>
      </c>
      <c r="C23" s="23"/>
      <c r="D23" s="24">
        <v>43</v>
      </c>
      <c r="E23" s="22" t="str">
        <f ca="1">Q23&amp;" x ____ = "&amp;Q23*R23</f>
        <v>4 x ____ = 36</v>
      </c>
      <c r="F23" s="22"/>
      <c r="G23" s="25"/>
      <c r="H23" s="33">
        <f ca="1">+N23/100</f>
        <v>0.73</v>
      </c>
      <c r="I23" s="27"/>
      <c r="J23" s="27"/>
      <c r="K23" s="26">
        <f ca="1">+R23</f>
        <v>9</v>
      </c>
      <c r="L23"/>
      <c r="M23"/>
      <c r="N23" s="3">
        <f ca="1">RANDBETWEEN(1,99)</f>
        <v>73</v>
      </c>
      <c r="Q23" s="3">
        <f ca="1">RANDBETWEEN(2,9)</f>
        <v>4</v>
      </c>
      <c r="R23" s="3">
        <f ca="1">RANDBETWEEN(6,9)</f>
        <v>9</v>
      </c>
    </row>
    <row r="24" spans="1:18" ht="22.5" customHeight="1" x14ac:dyDescent="0.25">
      <c r="A24" s="21">
        <v>19</v>
      </c>
      <c r="B24" s="22" t="str">
        <f ca="1">N24&amp;" x ____ = "&amp;N24*O24</f>
        <v>2 x ____ = 14</v>
      </c>
      <c r="C24" s="23"/>
      <c r="D24" s="24">
        <v>44</v>
      </c>
      <c r="E24" s="22" t="str">
        <f ca="1">Q24&amp;" : 10 = ____"</f>
        <v>2 : 10 = ____</v>
      </c>
      <c r="F24" s="22"/>
      <c r="G24" s="25"/>
      <c r="H24" s="26">
        <f ca="1">+O24</f>
        <v>7</v>
      </c>
      <c r="I24" s="27"/>
      <c r="J24" s="27"/>
      <c r="K24" s="29">
        <f ca="1">+Q24/10</f>
        <v>0.2</v>
      </c>
      <c r="L24"/>
      <c r="M24"/>
      <c r="N24" s="3">
        <f ca="1">RANDBETWEEN(2,9)</f>
        <v>2</v>
      </c>
      <c r="O24" s="3">
        <f ca="1">RANDBETWEEN(6,9)</f>
        <v>7</v>
      </c>
      <c r="Q24" s="3">
        <f ca="1">RANDBETWEEN(1,99)</f>
        <v>2</v>
      </c>
      <c r="R24" s="3"/>
    </row>
    <row r="25" spans="1:18" ht="22.5" customHeight="1" x14ac:dyDescent="0.25">
      <c r="A25" s="21">
        <v>20</v>
      </c>
      <c r="B25" s="22" t="str">
        <f ca="1">N25&amp;" de "&amp;O25&amp;" est : ____"</f>
        <v>Le triple de 0,25 est : ____</v>
      </c>
      <c r="C25" s="23"/>
      <c r="D25" s="24">
        <v>45</v>
      </c>
      <c r="E25" s="34" t="str">
        <f ca="1">"La moitié de "&amp;Q25&amp;" est : ____"</f>
        <v>La moitié de 10 est : ____</v>
      </c>
      <c r="F25" s="22"/>
      <c r="G25" s="25"/>
      <c r="H25" s="29">
        <f ca="1">IF(P25&lt;=3,O25*(P25+1),O25*(P25-2))</f>
        <v>0.75</v>
      </c>
      <c r="I25" s="27"/>
      <c r="J25" s="27"/>
      <c r="K25" s="33">
        <f ca="1">+Q25/2</f>
        <v>5</v>
      </c>
      <c r="L25"/>
      <c r="M25"/>
      <c r="N25" s="3" t="str">
        <f ca="1">CHOOSE(P25,"Le double","Le triple","Le quadruple","Le double","Le triple","Le quadruple")</f>
        <v>Le triple</v>
      </c>
      <c r="O25" s="3">
        <f ca="1">CHOOSE(P25,0.25,0.25,0.25,2.5,2.5,2.5)</f>
        <v>0.25</v>
      </c>
      <c r="P25" s="7">
        <f ca="1">RANDBETWEEN(1,6)</f>
        <v>2</v>
      </c>
      <c r="Q25" s="3">
        <f ca="1">CHOOSE(R25,0.5,1,2,5,10)</f>
        <v>10</v>
      </c>
      <c r="R25" s="3">
        <f ca="1">RANDBETWEEN(1,5)</f>
        <v>5</v>
      </c>
    </row>
    <row r="26" spans="1:18" ht="22.5" customHeight="1" x14ac:dyDescent="0.25">
      <c r="A26" s="21">
        <v>21</v>
      </c>
      <c r="B26" s="22" t="str">
        <f ca="1">N26&amp;" x 19 = ____"</f>
        <v>1 x 19 = ____</v>
      </c>
      <c r="C26" s="23"/>
      <c r="D26" s="24">
        <v>46</v>
      </c>
      <c r="E26" s="22" t="str">
        <f ca="1">Q26&amp;" : 100 =_____"</f>
        <v>64 : 100 =_____</v>
      </c>
      <c r="F26" s="35"/>
      <c r="G26" s="36"/>
      <c r="H26" s="26">
        <f ca="1">N26*19</f>
        <v>19</v>
      </c>
      <c r="I26" s="27"/>
      <c r="J26" s="27"/>
      <c r="K26" s="31">
        <f ca="1">Q26/100</f>
        <v>0.64</v>
      </c>
      <c r="L26"/>
      <c r="M26"/>
      <c r="N26" s="3">
        <f ca="1">RANDBETWEEN(1,9)</f>
        <v>1</v>
      </c>
      <c r="Q26" s="3">
        <f ca="1">RANDBETWEEN(1,99)</f>
        <v>64</v>
      </c>
      <c r="R26" s="3"/>
    </row>
    <row r="27" spans="1:18" ht="22.5" customHeight="1" x14ac:dyDescent="0.25">
      <c r="A27" s="21">
        <v>22</v>
      </c>
      <c r="B27" s="22" t="str">
        <f ca="1">N27&amp;" : 10 =_____"</f>
        <v>59 : 10 =_____</v>
      </c>
      <c r="C27" s="23"/>
      <c r="D27" s="24">
        <v>47</v>
      </c>
      <c r="E27" s="22" t="str">
        <f ca="1">Q27&amp;" x 19 = ____"</f>
        <v>4 x 19 = ____</v>
      </c>
      <c r="F27" s="35"/>
      <c r="G27" s="36"/>
      <c r="H27" s="46">
        <f ca="1">N27/10</f>
        <v>5.9</v>
      </c>
      <c r="I27" s="27"/>
      <c r="J27" s="27"/>
      <c r="K27" s="26">
        <f ca="1">Q27*19</f>
        <v>76</v>
      </c>
      <c r="L27"/>
      <c r="M27"/>
      <c r="N27" s="3">
        <f ca="1">RANDBETWEEN(1,99)</f>
        <v>59</v>
      </c>
      <c r="Q27" s="3">
        <f ca="1">RANDBETWEEN(1,9)</f>
        <v>4</v>
      </c>
      <c r="R27" s="3"/>
    </row>
    <row r="28" spans="1:18" ht="22.5" customHeight="1" x14ac:dyDescent="0.25">
      <c r="A28" s="21">
        <v>23</v>
      </c>
      <c r="B28" s="22" t="str">
        <f ca="1">N28/10&amp;" + ____ = "&amp;INT(N28/10)+1</f>
        <v>8,3 + ____ = 9</v>
      </c>
      <c r="C28" s="23"/>
      <c r="D28" s="24">
        <v>48</v>
      </c>
      <c r="E28" s="34" t="str">
        <f ca="1">Q28/10&amp;" + ____ = "&amp;INT(Q28/10)+1</f>
        <v>0,1 + ____ = 1</v>
      </c>
      <c r="F28" s="35"/>
      <c r="G28" s="36"/>
      <c r="H28" s="29">
        <f ca="1">+INT(N28/10)+1-N28/10</f>
        <v>0.69999999999999929</v>
      </c>
      <c r="I28" s="27"/>
      <c r="J28" s="27"/>
      <c r="K28" s="29">
        <f ca="1">+INT(Q28/10)+1-Q28/10</f>
        <v>0.9</v>
      </c>
      <c r="L28"/>
      <c r="M28"/>
      <c r="N28" s="3">
        <f ca="1">RANDBETWEEN(10,100)</f>
        <v>83</v>
      </c>
      <c r="Q28" s="3">
        <f ca="1">RANDBETWEEN(1,100)</f>
        <v>1</v>
      </c>
      <c r="R28" s="3"/>
    </row>
    <row r="29" spans="1:18" ht="22.5" customHeight="1" x14ac:dyDescent="0.25">
      <c r="A29" s="21">
        <v>24</v>
      </c>
      <c r="B29" s="22" t="str">
        <f ca="1">"Le triple de "&amp;N29&amp;" est : ____"</f>
        <v>Le triple de 25 est : ____</v>
      </c>
      <c r="C29" s="23"/>
      <c r="D29" s="24">
        <v>49</v>
      </c>
      <c r="E29" s="22" t="str">
        <f ca="1">Q29&amp;" x ____ = "&amp;Q29*R29</f>
        <v>7 x ____ = 49</v>
      </c>
      <c r="F29" s="35"/>
      <c r="G29" s="36"/>
      <c r="H29" s="26">
        <f ca="1">+N29*3</f>
        <v>75</v>
      </c>
      <c r="I29" s="27"/>
      <c r="J29" s="27"/>
      <c r="K29" s="26">
        <f ca="1">+R29</f>
        <v>7</v>
      </c>
      <c r="L29"/>
      <c r="M29"/>
      <c r="N29" s="3">
        <f ca="1">RANDBETWEEN(0,99)</f>
        <v>25</v>
      </c>
      <c r="Q29" s="3">
        <f ca="1">RANDBETWEEN(2,9)</f>
        <v>7</v>
      </c>
      <c r="R29" s="3">
        <f ca="1">RANDBETWEEN(6,9)</f>
        <v>7</v>
      </c>
    </row>
    <row r="30" spans="1:18" ht="22.5" customHeight="1" x14ac:dyDescent="0.25">
      <c r="A30" s="21">
        <v>25</v>
      </c>
      <c r="B30" s="22" t="str">
        <f ca="1">N30&amp;" x ____ = "&amp;N30*O30</f>
        <v>8 x ____ = 56</v>
      </c>
      <c r="C30" s="23"/>
      <c r="D30" s="24">
        <v>50</v>
      </c>
      <c r="E30" s="22" t="str">
        <f ca="1">"Le triple de "&amp;Q30&amp;" est : ____"</f>
        <v>Le triple de 80 est : ____</v>
      </c>
      <c r="F30" s="35"/>
      <c r="G30" s="36"/>
      <c r="H30" s="26">
        <f ca="1">+O30</f>
        <v>7</v>
      </c>
      <c r="I30" s="27"/>
      <c r="J30" s="27"/>
      <c r="K30" s="26">
        <f ca="1">+Q30*3</f>
        <v>240</v>
      </c>
      <c r="L30"/>
      <c r="M30"/>
      <c r="N30" s="3">
        <f ca="1">RANDBETWEEN(2,9)</f>
        <v>8</v>
      </c>
      <c r="O30" s="3">
        <f ca="1">RANDBETWEEN(6,9)</f>
        <v>7</v>
      </c>
      <c r="Q30" s="3">
        <f ca="1">RANDBETWEEN(1,99)</f>
        <v>80</v>
      </c>
      <c r="R30" s="3"/>
    </row>
    <row r="31" spans="1:18" x14ac:dyDescent="0.25">
      <c r="A31" s="15"/>
      <c r="B31" s="22"/>
      <c r="C31" s="39"/>
      <c r="D31" s="17"/>
      <c r="E31" s="16"/>
      <c r="F31" s="16"/>
      <c r="G31" s="18"/>
      <c r="H31" s="26"/>
      <c r="K31" s="40"/>
      <c r="Q31" s="3"/>
      <c r="R31" s="3"/>
    </row>
    <row r="32" spans="1:18" x14ac:dyDescent="0.25">
      <c r="A32" s="15"/>
      <c r="B32" s="16"/>
      <c r="C32" s="16"/>
      <c r="D32" s="17"/>
      <c r="E32" s="16"/>
      <c r="F32" s="16"/>
      <c r="G32" s="16"/>
      <c r="H32" s="27"/>
      <c r="K32" s="16"/>
      <c r="Q32" s="3"/>
      <c r="R32" s="3"/>
    </row>
    <row r="33" spans="1:18" x14ac:dyDescent="0.25">
      <c r="A33" s="41"/>
      <c r="B33" s="16"/>
      <c r="C33" s="16"/>
      <c r="D33" s="17"/>
      <c r="E33" s="16"/>
      <c r="F33" s="16"/>
      <c r="G33" s="16"/>
      <c r="H33" s="27"/>
      <c r="Q33" s="3"/>
      <c r="R33" s="3"/>
    </row>
    <row r="34" spans="1:18" x14ac:dyDescent="0.25">
      <c r="A34" s="85"/>
      <c r="B34" s="85"/>
      <c r="C34" s="16"/>
      <c r="D34" s="17"/>
      <c r="E34" s="16"/>
      <c r="F34" s="16"/>
      <c r="G34" s="16"/>
      <c r="H34" s="27"/>
      <c r="Q34" s="3"/>
      <c r="R34" s="3"/>
    </row>
    <row r="35" spans="1:18" x14ac:dyDescent="0.25">
      <c r="A35" s="85"/>
      <c r="B35" s="85"/>
      <c r="C35" s="16"/>
      <c r="D35" s="17"/>
      <c r="E35" s="16"/>
      <c r="F35" s="16"/>
      <c r="G35" s="16"/>
      <c r="H35" s="27"/>
      <c r="Q35" s="3"/>
      <c r="R35" s="3"/>
    </row>
    <row r="36" spans="1:18" x14ac:dyDescent="0.25">
      <c r="A36" s="85"/>
      <c r="B36" s="85"/>
      <c r="C36" s="16"/>
      <c r="D36" s="17"/>
      <c r="E36" s="16"/>
      <c r="F36" s="16"/>
      <c r="G36" s="16"/>
    </row>
    <row r="37" spans="1:18" x14ac:dyDescent="0.25">
      <c r="A37" s="85"/>
      <c r="B37" s="85"/>
      <c r="C37" s="16"/>
      <c r="D37" s="17"/>
      <c r="E37" s="16"/>
      <c r="F37" s="16"/>
      <c r="G37" s="16"/>
    </row>
    <row r="38" spans="1:18" x14ac:dyDescent="0.25">
      <c r="A38" s="85"/>
      <c r="B38" s="85"/>
      <c r="C38" s="16"/>
      <c r="D38" s="17"/>
      <c r="E38" s="16"/>
      <c r="F38" s="16"/>
      <c r="G38" s="16"/>
    </row>
    <row r="39" spans="1:18" x14ac:dyDescent="0.25">
      <c r="D39" s="42"/>
    </row>
    <row r="40" spans="1:18" x14ac:dyDescent="0.25">
      <c r="D40" s="42"/>
    </row>
    <row r="41" spans="1:18" x14ac:dyDescent="0.25">
      <c r="D41" s="42"/>
    </row>
    <row r="42" spans="1:18" x14ac:dyDescent="0.25">
      <c r="D42" s="42"/>
    </row>
    <row r="43" spans="1:18" x14ac:dyDescent="0.25">
      <c r="D43" s="42"/>
    </row>
    <row r="44" spans="1:18" x14ac:dyDescent="0.25">
      <c r="D44" s="42"/>
    </row>
    <row r="45" spans="1:18" x14ac:dyDescent="0.25">
      <c r="D45" s="42"/>
    </row>
    <row r="46" spans="1:18" x14ac:dyDescent="0.25">
      <c r="D46" s="42"/>
    </row>
    <row r="47" spans="1:18" x14ac:dyDescent="0.25">
      <c r="D47" s="42"/>
    </row>
    <row r="48" spans="1:18" x14ac:dyDescent="0.25">
      <c r="D48" s="42"/>
    </row>
    <row r="49" spans="4:4" x14ac:dyDescent="0.25">
      <c r="D49" s="42"/>
    </row>
    <row r="50" spans="4:4" x14ac:dyDescent="0.25">
      <c r="D50" s="42"/>
    </row>
    <row r="51" spans="4:4" x14ac:dyDescent="0.25">
      <c r="D51" s="42"/>
    </row>
    <row r="52" spans="4:4" x14ac:dyDescent="0.25">
      <c r="D52" s="42"/>
    </row>
    <row r="53" spans="4:4" x14ac:dyDescent="0.25">
      <c r="D53" s="42"/>
    </row>
    <row r="54" spans="4:4" x14ac:dyDescent="0.25">
      <c r="D54" s="42"/>
    </row>
    <row r="55" spans="4:4" x14ac:dyDescent="0.25">
      <c r="D55" s="42"/>
    </row>
    <row r="56" spans="4:4" x14ac:dyDescent="0.25">
      <c r="D56" s="42"/>
    </row>
    <row r="57" spans="4:4" x14ac:dyDescent="0.25">
      <c r="D57" s="42"/>
    </row>
    <row r="58" spans="4:4" x14ac:dyDescent="0.25">
      <c r="D58" s="42"/>
    </row>
    <row r="59" spans="4:4" x14ac:dyDescent="0.25">
      <c r="D59" s="42"/>
    </row>
    <row r="60" spans="4:4" x14ac:dyDescent="0.25">
      <c r="D60" s="42"/>
    </row>
    <row r="61" spans="4:4" x14ac:dyDescent="0.25">
      <c r="D61" s="42"/>
    </row>
    <row r="62" spans="4:4" x14ac:dyDescent="0.25">
      <c r="D62" s="42"/>
    </row>
    <row r="63" spans="4:4" x14ac:dyDescent="0.25">
      <c r="D63" s="42"/>
    </row>
    <row r="64" spans="4:4" x14ac:dyDescent="0.25">
      <c r="D64" s="42"/>
    </row>
    <row r="65" spans="4:4" x14ac:dyDescent="0.25">
      <c r="D65" s="42"/>
    </row>
    <row r="66" spans="4:4" x14ac:dyDescent="0.25">
      <c r="D66" s="42"/>
    </row>
    <row r="67" spans="4:4" x14ac:dyDescent="0.25">
      <c r="D67" s="42"/>
    </row>
    <row r="68" spans="4:4" x14ac:dyDescent="0.25">
      <c r="D68" s="42"/>
    </row>
    <row r="69" spans="4:4" x14ac:dyDescent="0.25">
      <c r="D69" s="42"/>
    </row>
    <row r="70" spans="4:4" x14ac:dyDescent="0.25">
      <c r="D70" s="42"/>
    </row>
    <row r="71" spans="4:4" x14ac:dyDescent="0.25">
      <c r="D71" s="42"/>
    </row>
    <row r="72" spans="4:4" x14ac:dyDescent="0.25">
      <c r="D72" s="42"/>
    </row>
    <row r="73" spans="4:4" x14ac:dyDescent="0.25">
      <c r="D73" s="42"/>
    </row>
    <row r="74" spans="4:4" x14ac:dyDescent="0.25">
      <c r="D74" s="42"/>
    </row>
    <row r="75" spans="4:4" x14ac:dyDescent="0.25">
      <c r="D75" s="42"/>
    </row>
    <row r="76" spans="4:4" x14ac:dyDescent="0.25">
      <c r="D76" s="42"/>
    </row>
    <row r="77" spans="4:4" x14ac:dyDescent="0.25">
      <c r="D77" s="42"/>
    </row>
    <row r="78" spans="4:4" x14ac:dyDescent="0.25">
      <c r="D78" s="42"/>
    </row>
    <row r="79" spans="4:4" x14ac:dyDescent="0.25">
      <c r="D79" s="42"/>
    </row>
    <row r="80" spans="4:4" x14ac:dyDescent="0.25">
      <c r="D80" s="42"/>
    </row>
    <row r="81" spans="4:4" x14ac:dyDescent="0.25">
      <c r="D81" s="42"/>
    </row>
    <row r="82" spans="4:4" x14ac:dyDescent="0.25">
      <c r="D82" s="42"/>
    </row>
    <row r="83" spans="4:4" x14ac:dyDescent="0.25">
      <c r="D83" s="42"/>
    </row>
    <row r="84" spans="4:4" x14ac:dyDescent="0.25">
      <c r="D84" s="42"/>
    </row>
    <row r="85" spans="4:4" x14ac:dyDescent="0.25">
      <c r="D85" s="42"/>
    </row>
    <row r="86" spans="4:4" x14ac:dyDescent="0.25">
      <c r="D86" s="42"/>
    </row>
    <row r="87" spans="4:4" x14ac:dyDescent="0.25">
      <c r="D87" s="42"/>
    </row>
    <row r="88" spans="4:4" x14ac:dyDescent="0.25">
      <c r="D88" s="42"/>
    </row>
    <row r="89" spans="4:4" x14ac:dyDescent="0.25">
      <c r="D89" s="42"/>
    </row>
    <row r="90" spans="4:4" x14ac:dyDescent="0.25">
      <c r="D90" s="42"/>
    </row>
    <row r="91" spans="4:4" x14ac:dyDescent="0.25">
      <c r="D91" s="42"/>
    </row>
    <row r="92" spans="4:4" x14ac:dyDescent="0.25">
      <c r="D92" s="42"/>
    </row>
    <row r="93" spans="4:4" x14ac:dyDescent="0.25">
      <c r="D93" s="42"/>
    </row>
    <row r="94" spans="4:4" x14ac:dyDescent="0.25">
      <c r="D94" s="42"/>
    </row>
    <row r="95" spans="4:4" x14ac:dyDescent="0.25">
      <c r="D95" s="42"/>
    </row>
    <row r="96" spans="4:4" x14ac:dyDescent="0.25">
      <c r="D96" s="42"/>
    </row>
    <row r="97" spans="4:4" x14ac:dyDescent="0.25">
      <c r="D97" s="42"/>
    </row>
    <row r="98" spans="4:4" x14ac:dyDescent="0.25">
      <c r="D98" s="42"/>
    </row>
    <row r="99" spans="4:4" x14ac:dyDescent="0.25">
      <c r="D99" s="42"/>
    </row>
    <row r="100" spans="4:4" x14ac:dyDescent="0.25">
      <c r="D100" s="42"/>
    </row>
    <row r="101" spans="4:4" x14ac:dyDescent="0.25">
      <c r="D101" s="42"/>
    </row>
    <row r="102" spans="4:4" x14ac:dyDescent="0.25">
      <c r="D102" s="42"/>
    </row>
    <row r="103" spans="4:4" x14ac:dyDescent="0.25">
      <c r="D103" s="42"/>
    </row>
    <row r="104" spans="4:4" x14ac:dyDescent="0.25">
      <c r="D104" s="42"/>
    </row>
    <row r="105" spans="4:4" x14ac:dyDescent="0.25">
      <c r="D105" s="42"/>
    </row>
    <row r="106" spans="4:4" x14ac:dyDescent="0.25">
      <c r="D106" s="42"/>
    </row>
    <row r="107" spans="4:4" x14ac:dyDescent="0.25">
      <c r="D107" s="42"/>
    </row>
    <row r="108" spans="4:4" x14ac:dyDescent="0.25">
      <c r="D108" s="42"/>
    </row>
    <row r="109" spans="4:4" x14ac:dyDescent="0.25">
      <c r="D109" s="42"/>
    </row>
    <row r="110" spans="4:4" x14ac:dyDescent="0.25">
      <c r="D110" s="42"/>
    </row>
    <row r="111" spans="4:4" x14ac:dyDescent="0.25">
      <c r="D111" s="42"/>
    </row>
    <row r="112" spans="4:4" x14ac:dyDescent="0.25">
      <c r="D112" s="42"/>
    </row>
    <row r="113" spans="4:4" x14ac:dyDescent="0.25">
      <c r="D113" s="42"/>
    </row>
    <row r="114" spans="4:4" x14ac:dyDescent="0.25">
      <c r="D114" s="42"/>
    </row>
    <row r="115" spans="4:4" x14ac:dyDescent="0.25">
      <c r="D115" s="42"/>
    </row>
    <row r="116" spans="4:4" x14ac:dyDescent="0.25">
      <c r="D116" s="42"/>
    </row>
    <row r="117" spans="4:4" x14ac:dyDescent="0.25">
      <c r="D117" s="42"/>
    </row>
    <row r="118" spans="4:4" x14ac:dyDescent="0.25">
      <c r="D118" s="42"/>
    </row>
    <row r="119" spans="4:4" x14ac:dyDescent="0.25">
      <c r="D119" s="42"/>
    </row>
    <row r="120" spans="4:4" x14ac:dyDescent="0.25">
      <c r="D120" s="42"/>
    </row>
    <row r="121" spans="4:4" x14ac:dyDescent="0.25">
      <c r="D121" s="42"/>
    </row>
    <row r="122" spans="4:4" x14ac:dyDescent="0.25">
      <c r="D122" s="42"/>
    </row>
    <row r="123" spans="4:4" x14ac:dyDescent="0.25">
      <c r="D123" s="42"/>
    </row>
    <row r="124" spans="4:4" x14ac:dyDescent="0.25">
      <c r="D124" s="42"/>
    </row>
    <row r="125" spans="4:4" x14ac:dyDescent="0.25">
      <c r="D125" s="42"/>
    </row>
    <row r="126" spans="4:4" x14ac:dyDescent="0.25">
      <c r="D126" s="42"/>
    </row>
    <row r="127" spans="4:4" x14ac:dyDescent="0.25">
      <c r="D127" s="42"/>
    </row>
    <row r="128" spans="4:4" x14ac:dyDescent="0.25">
      <c r="D128" s="42"/>
    </row>
    <row r="129" spans="4:4" x14ac:dyDescent="0.25">
      <c r="D129" s="42"/>
    </row>
    <row r="130" spans="4:4" x14ac:dyDescent="0.25">
      <c r="D130" s="42"/>
    </row>
    <row r="131" spans="4:4" x14ac:dyDescent="0.25">
      <c r="D131" s="42"/>
    </row>
    <row r="132" spans="4:4" x14ac:dyDescent="0.25">
      <c r="D132" s="42"/>
    </row>
    <row r="133" spans="4:4" x14ac:dyDescent="0.25">
      <c r="D133" s="42"/>
    </row>
    <row r="134" spans="4:4" x14ac:dyDescent="0.25">
      <c r="D134" s="42"/>
    </row>
    <row r="135" spans="4:4" x14ac:dyDescent="0.25">
      <c r="D135" s="42"/>
    </row>
    <row r="136" spans="4:4" x14ac:dyDescent="0.25">
      <c r="D136" s="42"/>
    </row>
    <row r="137" spans="4:4" x14ac:dyDescent="0.25">
      <c r="D137" s="42"/>
    </row>
    <row r="138" spans="4:4" x14ac:dyDescent="0.25">
      <c r="D138" s="42"/>
    </row>
    <row r="139" spans="4:4" x14ac:dyDescent="0.25">
      <c r="D139" s="42"/>
    </row>
    <row r="140" spans="4:4" x14ac:dyDescent="0.25">
      <c r="D140" s="42"/>
    </row>
    <row r="141" spans="4:4" x14ac:dyDescent="0.25">
      <c r="D141" s="42"/>
    </row>
    <row r="142" spans="4:4" x14ac:dyDescent="0.25">
      <c r="D142" s="42"/>
    </row>
    <row r="143" spans="4:4" x14ac:dyDescent="0.25">
      <c r="D143" s="42"/>
    </row>
    <row r="144" spans="4:4" x14ac:dyDescent="0.25">
      <c r="D144" s="42"/>
    </row>
    <row r="145" spans="4:4" x14ac:dyDescent="0.25">
      <c r="D145" s="42"/>
    </row>
    <row r="146" spans="4:4" x14ac:dyDescent="0.25">
      <c r="D146" s="42"/>
    </row>
    <row r="147" spans="4:4" x14ac:dyDescent="0.25">
      <c r="D147" s="42"/>
    </row>
    <row r="148" spans="4:4" x14ac:dyDescent="0.25">
      <c r="D148" s="42"/>
    </row>
    <row r="149" spans="4:4" x14ac:dyDescent="0.25">
      <c r="D149" s="42"/>
    </row>
    <row r="150" spans="4:4" x14ac:dyDescent="0.25">
      <c r="D150" s="42"/>
    </row>
    <row r="151" spans="4:4" x14ac:dyDescent="0.25">
      <c r="D151" s="42"/>
    </row>
    <row r="152" spans="4:4" x14ac:dyDescent="0.25">
      <c r="D152" s="42"/>
    </row>
    <row r="153" spans="4:4" x14ac:dyDescent="0.25">
      <c r="D153" s="42"/>
    </row>
    <row r="154" spans="4:4" x14ac:dyDescent="0.25">
      <c r="D154" s="42"/>
    </row>
    <row r="155" spans="4:4" x14ac:dyDescent="0.25">
      <c r="D155" s="42"/>
    </row>
    <row r="156" spans="4:4" x14ac:dyDescent="0.25">
      <c r="D156" s="42"/>
    </row>
    <row r="157" spans="4:4" x14ac:dyDescent="0.25">
      <c r="D157" s="42"/>
    </row>
    <row r="158" spans="4:4" x14ac:dyDescent="0.25">
      <c r="D158" s="42"/>
    </row>
    <row r="159" spans="4:4" x14ac:dyDescent="0.25">
      <c r="D159" s="42"/>
    </row>
  </sheetData>
  <sheetProtection selectLockedCells="1" selectUnlockedCells="1"/>
  <mergeCells count="10">
    <mergeCell ref="N5:O5"/>
    <mergeCell ref="A34:B34"/>
    <mergeCell ref="A35:B35"/>
    <mergeCell ref="A36:B36"/>
    <mergeCell ref="A37:B37"/>
    <mergeCell ref="A38:B38"/>
    <mergeCell ref="A2:F2"/>
    <mergeCell ref="H2:K2"/>
    <mergeCell ref="A3:F3"/>
    <mergeCell ref="H4:K4"/>
  </mergeCells>
  <pageMargins left="0.42986111111111114" right="0.34027777777777779" top="0.44999999999999996" bottom="0.75" header="0.3" footer="0.3"/>
  <pageSetup paperSize="9" firstPageNumber="0" orientation="portrait" horizontalDpi="300" verticalDpi="300" r:id="rId1"/>
  <headerFooter alignWithMargins="0">
    <oddHeader>&amp;L&amp;9Nom : ___________________________&amp;C&amp;9Date&amp;11 : _______________</oddHeader>
    <oddFooter>&amp;C&amp;8charivari.eklablog.com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showGridLines="0" topLeftCell="A16" workbookViewId="0">
      <selection activeCell="B27" sqref="B27"/>
    </sheetView>
  </sheetViews>
  <sheetFormatPr baseColWidth="10" defaultRowHeight="15" x14ac:dyDescent="0.25"/>
  <cols>
    <col min="1" max="1" width="6.28515625" style="1" customWidth="1"/>
    <col min="2" max="2" width="25.28515625" customWidth="1"/>
    <col min="3" max="3" width="3.42578125" customWidth="1"/>
    <col min="4" max="4" width="5" style="2" customWidth="1"/>
    <col min="5" max="5" width="27.5703125" customWidth="1"/>
    <col min="6" max="6" width="3.140625" customWidth="1"/>
    <col min="7" max="7" width="1.28515625" customWidth="1"/>
    <col min="8" max="8" width="8.5703125" customWidth="1"/>
    <col min="9" max="10" width="0" hidden="1" customWidth="1"/>
    <col min="11" max="11" width="8.85546875" customWidth="1"/>
    <col min="12" max="15" width="11.42578125" style="3" customWidth="1"/>
    <col min="16" max="18" width="11.42578125" customWidth="1"/>
  </cols>
  <sheetData>
    <row r="1" spans="1:19" ht="13.35" customHeight="1" x14ac:dyDescent="0.25">
      <c r="A1" s="4"/>
      <c r="B1" s="5"/>
      <c r="C1" s="5"/>
      <c r="D1" s="6"/>
      <c r="E1" s="5"/>
      <c r="F1" s="5"/>
      <c r="G1" s="5"/>
      <c r="L1" s="3">
        <f ca="1">ROUND(+N1*1000,0)</f>
        <v>466</v>
      </c>
      <c r="N1" s="7">
        <f ca="1">RAND()</f>
        <v>0.46612558750853084</v>
      </c>
    </row>
    <row r="2" spans="1:19" ht="27.75" customHeight="1" x14ac:dyDescent="0.5">
      <c r="A2" s="91" t="str">
        <f ca="1">"Défi : 50 calculs en 5 minutes (série "&amp;L1&amp;")"</f>
        <v>Défi : 50 calculs en 5 minutes (série 466)</v>
      </c>
      <c r="B2" s="91"/>
      <c r="C2" s="91"/>
      <c r="D2" s="91"/>
      <c r="E2" s="91"/>
      <c r="F2" s="91"/>
      <c r="G2" s="8"/>
      <c r="H2" s="87" t="str">
        <f ca="1">"série "&amp;L1</f>
        <v>série 466</v>
      </c>
      <c r="I2" s="87"/>
      <c r="J2" s="87"/>
      <c r="K2" s="87"/>
    </row>
    <row r="3" spans="1:19" x14ac:dyDescent="0.25">
      <c r="A3" s="88" t="s">
        <v>10</v>
      </c>
      <c r="B3" s="88"/>
      <c r="C3" s="88"/>
      <c r="D3" s="88"/>
      <c r="E3" s="88"/>
      <c r="F3" s="88"/>
      <c r="G3" s="9"/>
      <c r="H3" s="10"/>
      <c r="I3" s="10"/>
    </row>
    <row r="4" spans="1:19" ht="11.85" customHeight="1" x14ac:dyDescent="0.25">
      <c r="A4" s="11"/>
      <c r="B4" s="12"/>
      <c r="C4" s="12"/>
      <c r="D4" s="13"/>
      <c r="E4" s="12"/>
      <c r="F4" s="12"/>
      <c r="G4" s="9"/>
      <c r="H4" s="89" t="s">
        <v>0</v>
      </c>
      <c r="I4" s="89"/>
      <c r="J4" s="89"/>
      <c r="K4" s="89"/>
      <c r="L4"/>
      <c r="M4"/>
      <c r="N4"/>
      <c r="O4"/>
    </row>
    <row r="5" spans="1:19" ht="15" customHeight="1" x14ac:dyDescent="0.25">
      <c r="A5" s="15"/>
      <c r="B5" s="16"/>
      <c r="C5" s="16"/>
      <c r="D5" s="17"/>
      <c r="E5" s="16"/>
      <c r="F5" s="16"/>
      <c r="G5" s="18"/>
      <c r="H5" s="14" t="s">
        <v>1</v>
      </c>
      <c r="I5" s="14"/>
      <c r="J5" s="14"/>
      <c r="K5" s="14" t="s">
        <v>2</v>
      </c>
      <c r="L5"/>
      <c r="M5"/>
      <c r="N5" s="90" t="s">
        <v>3</v>
      </c>
      <c r="O5" s="90"/>
      <c r="Q5" s="20" t="s">
        <v>4</v>
      </c>
      <c r="R5" s="3"/>
    </row>
    <row r="6" spans="1:19" ht="22.5" customHeight="1" x14ac:dyDescent="0.25">
      <c r="A6" s="21">
        <v>1</v>
      </c>
      <c r="B6" s="22" t="str">
        <f ca="1">N6&amp;" x ____ = "&amp;N6*O6</f>
        <v>4 x ____ = 28</v>
      </c>
      <c r="C6" s="23"/>
      <c r="D6" s="24">
        <v>26</v>
      </c>
      <c r="E6" s="22" t="str">
        <f ca="1">Q6&amp;" + "&amp;R6&amp;" = _____"</f>
        <v>1,7 + 10,5 = _____</v>
      </c>
      <c r="F6" s="22"/>
      <c r="G6" s="25"/>
      <c r="H6" s="26">
        <f ca="1">+O6</f>
        <v>7</v>
      </c>
      <c r="I6" s="27"/>
      <c r="J6" s="27"/>
      <c r="K6" s="29">
        <f ca="1">Q6+R6</f>
        <v>12.2</v>
      </c>
      <c r="L6"/>
      <c r="M6"/>
      <c r="N6" s="3">
        <f ca="1">RANDBETWEEN(2,9)</f>
        <v>4</v>
      </c>
      <c r="O6" s="3">
        <f ca="1">RANDBETWEEN(6,9)</f>
        <v>7</v>
      </c>
      <c r="Q6" s="3">
        <f ca="1">RANDBETWEEN(1,200)/10</f>
        <v>1.7</v>
      </c>
      <c r="R6" s="3">
        <f ca="1">RANDBETWEEN(1,200)/10</f>
        <v>10.5</v>
      </c>
    </row>
    <row r="7" spans="1:19" ht="22.5" customHeight="1" x14ac:dyDescent="0.25">
      <c r="A7" s="21">
        <v>2</v>
      </c>
      <c r="B7" s="22" t="str">
        <f ca="1">N7&amp;" x 2 = _____"</f>
        <v>93 x 2 = _____</v>
      </c>
      <c r="C7" s="23"/>
      <c r="D7" s="24">
        <v>27</v>
      </c>
      <c r="E7" s="22" t="str">
        <f ca="1">Q7&amp;" x 21 = ____"</f>
        <v>5 x 21 = ____</v>
      </c>
      <c r="F7" s="22"/>
      <c r="G7" s="25"/>
      <c r="H7" s="32">
        <f ca="1">N7*2</f>
        <v>186</v>
      </c>
      <c r="I7" s="27"/>
      <c r="J7" s="27"/>
      <c r="K7" s="26">
        <f ca="1">+Q7*21</f>
        <v>105</v>
      </c>
      <c r="L7"/>
      <c r="M7"/>
      <c r="N7" s="3">
        <f ca="1">RANDBETWEEN(1,99)</f>
        <v>93</v>
      </c>
      <c r="P7" s="7"/>
      <c r="Q7" s="3">
        <f ca="1">RANDBETWEEN(1,9)</f>
        <v>5</v>
      </c>
      <c r="R7" s="3"/>
    </row>
    <row r="8" spans="1:19" ht="22.5" customHeight="1" x14ac:dyDescent="0.25">
      <c r="A8" s="21">
        <v>3</v>
      </c>
      <c r="B8" s="22" t="str">
        <f ca="1">N8&amp;" + "&amp;O8&amp;" = _____"</f>
        <v>3,5 + 20 = _____</v>
      </c>
      <c r="C8" s="23"/>
      <c r="D8" s="24">
        <v>28</v>
      </c>
      <c r="E8" s="22" t="str">
        <f ca="1">Q8&amp;" : 1000 = ____"</f>
        <v>84,9 : 1000 = ____</v>
      </c>
      <c r="F8" s="22"/>
      <c r="G8" s="25"/>
      <c r="H8" s="29">
        <f ca="1">N8+O8</f>
        <v>23.5</v>
      </c>
      <c r="I8" s="27"/>
      <c r="J8" s="27"/>
      <c r="K8" s="47">
        <f ca="1">Q8/1000</f>
        <v>8.4900000000000003E-2</v>
      </c>
      <c r="L8"/>
      <c r="M8"/>
      <c r="N8" s="3">
        <f ca="1">RANDBETWEEN(1,200)/10</f>
        <v>3.5</v>
      </c>
      <c r="O8" s="3">
        <f ca="1">RANDBETWEEN(1,200)/10</f>
        <v>20</v>
      </c>
      <c r="Q8" s="3">
        <f ca="1">RANDBETWEEN(1,999)/10</f>
        <v>84.9</v>
      </c>
      <c r="R8" s="3">
        <f ca="1">RANDBETWEEN(2,6)</f>
        <v>2</v>
      </c>
    </row>
    <row r="9" spans="1:19" ht="22.5" customHeight="1" x14ac:dyDescent="0.25">
      <c r="A9" s="21">
        <v>4</v>
      </c>
      <c r="B9" s="22" t="str">
        <f ca="1">N9&amp;" : 10 = ____"</f>
        <v>13,6 : 10 = ____</v>
      </c>
      <c r="C9" s="23"/>
      <c r="D9" s="24">
        <v>29</v>
      </c>
      <c r="E9" s="22" t="str">
        <f ca="1">Q9&amp;" x 2 = _____"</f>
        <v>6 x 2 = _____</v>
      </c>
      <c r="F9" s="22"/>
      <c r="G9" s="25"/>
      <c r="H9" s="33">
        <f ca="1">N9/10</f>
        <v>1.3599999999999999</v>
      </c>
      <c r="I9" s="27"/>
      <c r="J9" s="27"/>
      <c r="K9" s="32">
        <f ca="1">Q9*2</f>
        <v>12</v>
      </c>
      <c r="L9"/>
      <c r="M9"/>
      <c r="N9" s="3">
        <f ca="1">RANDBETWEEN(1,999)/10</f>
        <v>13.6</v>
      </c>
      <c r="Q9" s="3">
        <f ca="1">RANDBETWEEN(0,99)</f>
        <v>6</v>
      </c>
      <c r="R9" s="3"/>
    </row>
    <row r="10" spans="1:19" ht="22.5" customHeight="1" x14ac:dyDescent="0.25">
      <c r="A10" s="21">
        <v>5</v>
      </c>
      <c r="B10" s="22" t="str">
        <f ca="1">N10&amp;" x 21 = ____"</f>
        <v>3 x 21 = ____</v>
      </c>
      <c r="C10" s="23"/>
      <c r="D10" s="24">
        <v>30</v>
      </c>
      <c r="E10" s="22" t="str">
        <f ca="1">"Le quart de "&amp;Q10*4&amp;" est : ____"</f>
        <v>Le quart de 64 est : ____</v>
      </c>
      <c r="F10" s="22"/>
      <c r="G10" s="25"/>
      <c r="H10" s="26">
        <f ca="1">N10*21</f>
        <v>63</v>
      </c>
      <c r="I10" s="27"/>
      <c r="J10" s="27"/>
      <c r="K10" s="26">
        <f ca="1">+Q10</f>
        <v>16</v>
      </c>
      <c r="L10"/>
      <c r="M10"/>
      <c r="N10" s="3">
        <f ca="1">RANDBETWEEN(2,9)</f>
        <v>3</v>
      </c>
      <c r="Q10" s="3">
        <f ca="1">RANDBETWEEN(1,25)</f>
        <v>16</v>
      </c>
      <c r="R10" s="3"/>
    </row>
    <row r="11" spans="1:19" ht="22.5" customHeight="1" x14ac:dyDescent="0.25">
      <c r="A11" s="21">
        <v>6</v>
      </c>
      <c r="B11" s="22" t="str">
        <f ca="1">N11&amp;" + "&amp;O11&amp;" = _____"</f>
        <v>1,4 + 16,7 = _____</v>
      </c>
      <c r="C11" s="23"/>
      <c r="D11" s="24">
        <v>31</v>
      </c>
      <c r="E11" s="22" t="str">
        <f ca="1">Q11&amp;" x ____ = "&amp;Q11*R11</f>
        <v>9 x ____ = 54</v>
      </c>
      <c r="F11" s="22"/>
      <c r="G11" s="25"/>
      <c r="H11" s="29">
        <f ca="1">+N11+O11</f>
        <v>18.099999999999998</v>
      </c>
      <c r="I11" s="26"/>
      <c r="J11" s="26"/>
      <c r="K11" s="26">
        <f ca="1">+R11</f>
        <v>6</v>
      </c>
      <c r="L11"/>
      <c r="M11"/>
      <c r="N11" s="3">
        <f ca="1">RANDBETWEEN(1,200)/10</f>
        <v>1.4</v>
      </c>
      <c r="O11" s="3">
        <f ca="1">RANDBETWEEN(1,200)/10</f>
        <v>16.7</v>
      </c>
      <c r="Q11" s="3">
        <f ca="1">RANDBETWEEN(2,9)</f>
        <v>9</v>
      </c>
      <c r="R11" s="3">
        <f ca="1">RANDBETWEEN(6,9)</f>
        <v>6</v>
      </c>
    </row>
    <row r="12" spans="1:19" ht="22.5" customHeight="1" x14ac:dyDescent="0.25">
      <c r="A12" s="21">
        <v>7</v>
      </c>
      <c r="B12" s="22" t="str">
        <f ca="1">N12&amp;" x ____ = "&amp;N12*O12</f>
        <v>8 x ____ = 56</v>
      </c>
      <c r="C12" s="23"/>
      <c r="D12" s="24">
        <v>32</v>
      </c>
      <c r="E12" s="22" t="str">
        <f ca="1">Q12&amp;" + "&amp;R12&amp;" = _____"</f>
        <v>3,3 + 6,3 = _____</v>
      </c>
      <c r="F12" s="22"/>
      <c r="G12" s="25"/>
      <c r="H12" s="26">
        <f ca="1">+O12</f>
        <v>7</v>
      </c>
      <c r="I12" s="27"/>
      <c r="J12" s="27"/>
      <c r="K12" s="29">
        <f ca="1">Q12+R12</f>
        <v>9.6</v>
      </c>
      <c r="L12"/>
      <c r="M12"/>
      <c r="N12" s="3">
        <f ca="1">RANDBETWEEN(2,9)</f>
        <v>8</v>
      </c>
      <c r="O12" s="3">
        <f ca="1">RANDBETWEEN(6,9)</f>
        <v>7</v>
      </c>
      <c r="Q12" s="3">
        <f ca="1">RANDBETWEEN(1,200)/10</f>
        <v>3.3</v>
      </c>
      <c r="R12" s="3">
        <f ca="1">RANDBETWEEN(1,200)/10</f>
        <v>6.3</v>
      </c>
      <c r="S12" s="7"/>
    </row>
    <row r="13" spans="1:19" ht="22.5" customHeight="1" x14ac:dyDescent="0.25">
      <c r="A13" s="21">
        <v>8</v>
      </c>
      <c r="B13" s="22" t="str">
        <f ca="1">"Le quart de "&amp;N13*4&amp;" est : ____"</f>
        <v>Le quart de 12 est : ____</v>
      </c>
      <c r="C13" s="23"/>
      <c r="D13" s="24">
        <v>33</v>
      </c>
      <c r="E13" s="22" t="str">
        <f ca="1">Q13&amp;" : 10 = ____"</f>
        <v>39,4 : 10 = ____</v>
      </c>
      <c r="F13" s="22"/>
      <c r="G13" s="25"/>
      <c r="H13" s="26">
        <f ca="1">+N13</f>
        <v>3</v>
      </c>
      <c r="I13" s="27"/>
      <c r="J13" s="27"/>
      <c r="K13" s="33">
        <f ca="1">+Q13/10</f>
        <v>3.94</v>
      </c>
      <c r="L13"/>
      <c r="M13"/>
      <c r="N13" s="3">
        <f ca="1">RANDBETWEEN(1,25)</f>
        <v>3</v>
      </c>
      <c r="Q13" s="3">
        <f ca="1">RANDBETWEEN(1,999)/10</f>
        <v>39.4</v>
      </c>
      <c r="R13" s="3"/>
    </row>
    <row r="14" spans="1:19" ht="22.5" customHeight="1" x14ac:dyDescent="0.25">
      <c r="A14" s="21">
        <v>9</v>
      </c>
      <c r="B14" s="22" t="str">
        <f ca="1">N14&amp;" x 20 = _____"</f>
        <v>60 x 20 = _____</v>
      </c>
      <c r="C14" s="23"/>
      <c r="D14" s="24">
        <v>34</v>
      </c>
      <c r="E14" s="22" t="str">
        <f ca="1">Q14&amp;" : 100= ____"</f>
        <v>55,9 : 100= ____</v>
      </c>
      <c r="F14" s="22"/>
      <c r="G14" s="25"/>
      <c r="H14" s="32">
        <f ca="1">N14*20</f>
        <v>1200</v>
      </c>
      <c r="I14" s="27"/>
      <c r="J14" s="27"/>
      <c r="K14" s="30">
        <f ca="1">Q14/100</f>
        <v>0.55899999999999994</v>
      </c>
      <c r="L14"/>
      <c r="M14"/>
      <c r="N14" s="3">
        <f ca="1">RANDBETWEEN(0,99)</f>
        <v>60</v>
      </c>
      <c r="Q14" s="3">
        <f ca="1">RANDBETWEEN(1,999)/10</f>
        <v>55.9</v>
      </c>
      <c r="R14" s="3"/>
    </row>
    <row r="15" spans="1:19" ht="22.5" customHeight="1" x14ac:dyDescent="0.25">
      <c r="A15" s="21">
        <v>10</v>
      </c>
      <c r="B15" s="22" t="str">
        <f ca="1">N15&amp;" : 10 = ____"</f>
        <v>38,7 : 10 = ____</v>
      </c>
      <c r="C15" s="23"/>
      <c r="D15" s="24">
        <v>35</v>
      </c>
      <c r="E15" s="22" t="str">
        <f ca="1">Q15&amp;" x 21  = ____"</f>
        <v>2 x 21  = ____</v>
      </c>
      <c r="F15" s="22"/>
      <c r="G15" s="25"/>
      <c r="H15" s="33">
        <f ca="1">N15/10</f>
        <v>3.87</v>
      </c>
      <c r="I15" s="27"/>
      <c r="J15" s="27"/>
      <c r="K15" s="26">
        <f ca="1">Q15*21</f>
        <v>42</v>
      </c>
      <c r="L15"/>
      <c r="M15"/>
      <c r="N15" s="3">
        <f ca="1">RANDBETWEEN(1,999)/10</f>
        <v>38.700000000000003</v>
      </c>
      <c r="O15" s="3">
        <f ca="1">RANDBETWEEN(2,5)</f>
        <v>4</v>
      </c>
      <c r="Q15" s="3">
        <f ca="1">RANDBETWEEN(1,9)</f>
        <v>2</v>
      </c>
      <c r="R15" s="3"/>
    </row>
    <row r="16" spans="1:19" ht="22.5" customHeight="1" x14ac:dyDescent="0.25">
      <c r="A16" s="21">
        <v>11</v>
      </c>
      <c r="B16" s="22" t="str">
        <f ca="1">N16&amp;" x 21 = ____"</f>
        <v>5 x 21 = ____</v>
      </c>
      <c r="C16" s="23"/>
      <c r="D16" s="24">
        <v>36</v>
      </c>
      <c r="E16" s="22" t="str">
        <f ca="1">Q16&amp;" x 20 = _____"</f>
        <v>65 x 20 = _____</v>
      </c>
      <c r="F16" s="22"/>
      <c r="G16" s="25"/>
      <c r="H16" s="26">
        <f ca="1">N16*21</f>
        <v>105</v>
      </c>
      <c r="I16" s="27"/>
      <c r="J16" s="27"/>
      <c r="K16" s="32">
        <f ca="1">Q16*20</f>
        <v>1300</v>
      </c>
      <c r="L16"/>
      <c r="M16"/>
      <c r="N16" s="3">
        <f ca="1">RANDBETWEEN(1,9)</f>
        <v>5</v>
      </c>
      <c r="Q16" s="3">
        <f ca="1">RANDBETWEEN(0,99)</f>
        <v>65</v>
      </c>
      <c r="R16" s="3"/>
    </row>
    <row r="17" spans="1:18" ht="22.5" customHeight="1" x14ac:dyDescent="0.25">
      <c r="A17" s="21">
        <v>12</v>
      </c>
      <c r="B17" s="22" t="str">
        <f ca="1">"Le quadruple de "&amp;N17&amp;" est : ____"</f>
        <v>Le quadruple de 42 est : ____</v>
      </c>
      <c r="C17" s="23"/>
      <c r="D17" s="24">
        <v>37</v>
      </c>
      <c r="E17" s="22" t="str">
        <f ca="1">Q17&amp;" x ____ = "&amp;Q17*R17</f>
        <v>6 x ____ = 48</v>
      </c>
      <c r="F17" s="22"/>
      <c r="G17" s="25"/>
      <c r="H17" s="26">
        <f ca="1">+N17*4</f>
        <v>168</v>
      </c>
      <c r="I17" s="27"/>
      <c r="J17" s="27"/>
      <c r="K17" s="26">
        <f ca="1">+R17</f>
        <v>8</v>
      </c>
      <c r="L17"/>
      <c r="M17"/>
      <c r="N17" s="3">
        <f ca="1">RANDBETWEEN(0,99)</f>
        <v>42</v>
      </c>
      <c r="Q17" s="3">
        <f ca="1">RANDBETWEEN(2,9)</f>
        <v>6</v>
      </c>
      <c r="R17" s="3">
        <f ca="1">RANDBETWEEN(6,9)</f>
        <v>8</v>
      </c>
    </row>
    <row r="18" spans="1:18" ht="22.5" customHeight="1" x14ac:dyDescent="0.25">
      <c r="A18" s="21">
        <v>13</v>
      </c>
      <c r="B18" s="22" t="str">
        <f ca="1">N18&amp;" x ____ = "&amp;N18*O18</f>
        <v>9 x ____ = 81</v>
      </c>
      <c r="C18" s="23"/>
      <c r="D18" s="24">
        <v>38</v>
      </c>
      <c r="E18" s="22" t="str">
        <f ca="1">"Le quart de "&amp;Q18*4&amp;" est : ____"</f>
        <v>Le quart de 100 est : ____</v>
      </c>
      <c r="F18" s="22"/>
      <c r="G18" s="25"/>
      <c r="H18" s="26">
        <f ca="1">+O18</f>
        <v>9</v>
      </c>
      <c r="I18" s="27"/>
      <c r="J18" s="27"/>
      <c r="K18" s="26">
        <f ca="1">+Q18</f>
        <v>25</v>
      </c>
      <c r="L18"/>
      <c r="M18"/>
      <c r="N18" s="3">
        <f ca="1">RANDBETWEEN(1,9)</f>
        <v>9</v>
      </c>
      <c r="O18" s="3">
        <f ca="1">RANDBETWEEN(6,9)</f>
        <v>9</v>
      </c>
      <c r="Q18" s="3">
        <f ca="1">RANDBETWEEN(1,25)</f>
        <v>25</v>
      </c>
      <c r="R18" s="3"/>
    </row>
    <row r="19" spans="1:18" ht="22.5" customHeight="1" x14ac:dyDescent="0.25">
      <c r="A19" s="21">
        <v>14</v>
      </c>
      <c r="B19" s="22" t="str">
        <f ca="1">N19&amp;" : 10 =_____"</f>
        <v>64,4 : 10 =_____</v>
      </c>
      <c r="C19" s="23"/>
      <c r="D19" s="24">
        <v>39</v>
      </c>
      <c r="E19" s="22" t="str">
        <f ca="1">Q19&amp;" x 20 = _____"</f>
        <v>85 x 20 = _____</v>
      </c>
      <c r="F19" s="22"/>
      <c r="G19" s="25"/>
      <c r="H19" s="33">
        <f ca="1">+N19/10</f>
        <v>6.44</v>
      </c>
      <c r="I19" s="27"/>
      <c r="J19" s="27"/>
      <c r="K19" s="32">
        <f ca="1">+Q19*20</f>
        <v>1700</v>
      </c>
      <c r="L19"/>
      <c r="M19"/>
      <c r="N19" s="3">
        <f ca="1">RANDBETWEEN(1,999)/10</f>
        <v>64.400000000000006</v>
      </c>
      <c r="Q19" s="3">
        <f ca="1">RANDBETWEEN(0,99)</f>
        <v>85</v>
      </c>
      <c r="R19" s="3"/>
    </row>
    <row r="20" spans="1:18" ht="22.5" customHeight="1" x14ac:dyDescent="0.25">
      <c r="A20" s="21">
        <v>15</v>
      </c>
      <c r="B20" s="22" t="str">
        <f ca="1">N20&amp;" x 2 = _____"</f>
        <v>58 x 2 = _____</v>
      </c>
      <c r="C20" s="23"/>
      <c r="D20" s="24">
        <v>40</v>
      </c>
      <c r="E20" s="22" t="str">
        <f ca="1">Q20&amp;" : 10 =_____"</f>
        <v>25,3 : 10 =_____</v>
      </c>
      <c r="F20" s="22"/>
      <c r="G20" s="25"/>
      <c r="H20" s="32">
        <f ca="1">N20*2</f>
        <v>116</v>
      </c>
      <c r="I20" s="27"/>
      <c r="J20" s="27"/>
      <c r="K20" s="33">
        <f ca="1">Q20/10</f>
        <v>2.5300000000000002</v>
      </c>
      <c r="L20"/>
      <c r="M20"/>
      <c r="N20" s="3">
        <f ca="1">RANDBETWEEN(0,99)</f>
        <v>58</v>
      </c>
      <c r="Q20" s="3">
        <f ca="1">RANDBETWEEN(1,999)/10</f>
        <v>25.3</v>
      </c>
      <c r="R20" s="3"/>
    </row>
    <row r="21" spans="1:18" ht="22.5" customHeight="1" x14ac:dyDescent="0.25">
      <c r="A21" s="21">
        <v>16</v>
      </c>
      <c r="B21" s="22" t="str">
        <f ca="1">N21&amp;" : 1000 = _____"</f>
        <v>8,8 : 1000 = _____</v>
      </c>
      <c r="C21" s="23"/>
      <c r="D21" s="24">
        <v>41</v>
      </c>
      <c r="E21" s="22" t="str">
        <f ca="1">Q21&amp;" x 21 = ____"</f>
        <v>5 x 21 = ____</v>
      </c>
      <c r="F21" s="22"/>
      <c r="G21" s="25"/>
      <c r="H21" s="47">
        <f ca="1">N21/1000</f>
        <v>8.8000000000000005E-3</v>
      </c>
      <c r="I21" s="27"/>
      <c r="J21" s="27"/>
      <c r="K21" s="26">
        <f ca="1">Q21*21</f>
        <v>105</v>
      </c>
      <c r="L21"/>
      <c r="M21"/>
      <c r="N21" s="3">
        <f ca="1">RANDBETWEEN(1,999)/10</f>
        <v>8.8000000000000007</v>
      </c>
      <c r="Q21" s="3">
        <f ca="1">(RANDBETWEEN(1,9))</f>
        <v>5</v>
      </c>
      <c r="R21" s="3"/>
    </row>
    <row r="22" spans="1:18" ht="22.5" customHeight="1" x14ac:dyDescent="0.25">
      <c r="A22" s="21">
        <v>17</v>
      </c>
      <c r="B22" s="22" t="str">
        <f ca="1">N22&amp;" + "&amp;O22&amp;" = _____"</f>
        <v>6,8 + 9,1 = _____</v>
      </c>
      <c r="C22" s="23"/>
      <c r="D22" s="24">
        <v>42</v>
      </c>
      <c r="E22" s="22" t="str">
        <f ca="1">Q22&amp;" + "&amp;R22&amp;" = _____"</f>
        <v>16,1 + 8,5 = _____</v>
      </c>
      <c r="F22" s="22"/>
      <c r="G22" s="25"/>
      <c r="H22" s="29">
        <f ca="1">N22+O22</f>
        <v>15.899999999999999</v>
      </c>
      <c r="I22" s="27"/>
      <c r="J22" s="27"/>
      <c r="K22" s="29">
        <f ca="1">Q22+R22</f>
        <v>24.6</v>
      </c>
      <c r="L22"/>
      <c r="M22"/>
      <c r="N22" s="3">
        <f ca="1">RANDBETWEEN(1,200)/10</f>
        <v>6.8</v>
      </c>
      <c r="O22" s="3">
        <f ca="1">RANDBETWEEN(1,200)/10</f>
        <v>9.1</v>
      </c>
      <c r="Q22" s="3">
        <f ca="1">RANDBETWEEN(1,200)/10</f>
        <v>16.100000000000001</v>
      </c>
      <c r="R22" s="3">
        <f ca="1">RANDBETWEEN(1,200)/10</f>
        <v>8.5</v>
      </c>
    </row>
    <row r="23" spans="1:18" ht="22.5" customHeight="1" x14ac:dyDescent="0.25">
      <c r="A23" s="21">
        <v>18</v>
      </c>
      <c r="B23" s="22" t="str">
        <f ca="1">N23&amp;" : 100 = ____"</f>
        <v>84,8 : 100 = ____</v>
      </c>
      <c r="C23" s="23"/>
      <c r="D23" s="24">
        <v>43</v>
      </c>
      <c r="E23" s="22" t="str">
        <f ca="1">Q23&amp;" x ____ = "&amp;Q23*R23</f>
        <v>3 x ____ = 21</v>
      </c>
      <c r="F23" s="22"/>
      <c r="G23" s="25"/>
      <c r="H23" s="30">
        <f ca="1">+N23/100</f>
        <v>0.84799999999999998</v>
      </c>
      <c r="I23" s="27"/>
      <c r="J23" s="27"/>
      <c r="K23" s="26">
        <f ca="1">+R23</f>
        <v>7</v>
      </c>
      <c r="L23"/>
      <c r="M23"/>
      <c r="N23" s="3">
        <f ca="1">RANDBETWEEN(1,999)/10</f>
        <v>84.8</v>
      </c>
      <c r="Q23" s="3">
        <f ca="1">RANDBETWEEN(2,9)</f>
        <v>3</v>
      </c>
      <c r="R23" s="3">
        <f ca="1">RANDBETWEEN(6,9)</f>
        <v>7</v>
      </c>
    </row>
    <row r="24" spans="1:18" ht="22.5" customHeight="1" x14ac:dyDescent="0.25">
      <c r="A24" s="21">
        <v>19</v>
      </c>
      <c r="B24" s="22" t="str">
        <f ca="1">N24&amp;" x ____ = "&amp;N24*O24</f>
        <v>2 x ____ = 12</v>
      </c>
      <c r="C24" s="23"/>
      <c r="D24" s="24">
        <v>44</v>
      </c>
      <c r="E24" s="22" t="str">
        <f ca="1">Q24&amp;" : 10 = ____"</f>
        <v>81,7 : 10 = ____</v>
      </c>
      <c r="F24" s="22"/>
      <c r="G24" s="25"/>
      <c r="H24" s="26">
        <f ca="1">+O24</f>
        <v>6</v>
      </c>
      <c r="I24" s="27"/>
      <c r="J24" s="27"/>
      <c r="K24" s="33">
        <f ca="1">+Q24/10</f>
        <v>8.17</v>
      </c>
      <c r="L24"/>
      <c r="M24"/>
      <c r="N24" s="3">
        <f ca="1">RANDBETWEEN(2,9)</f>
        <v>2</v>
      </c>
      <c r="O24" s="3">
        <f ca="1">RANDBETWEEN(6,9)</f>
        <v>6</v>
      </c>
      <c r="Q24" s="3">
        <f ca="1">RANDBETWEEN(1,999)/10</f>
        <v>81.7</v>
      </c>
      <c r="R24" s="3"/>
    </row>
    <row r="25" spans="1:18" ht="22.5" customHeight="1" x14ac:dyDescent="0.25">
      <c r="A25" s="21">
        <v>20</v>
      </c>
      <c r="B25" s="22" t="str">
        <f ca="1">N25&amp;" x 20 = _____"</f>
        <v>90 x 20 = _____</v>
      </c>
      <c r="C25" s="23"/>
      <c r="D25" s="24">
        <v>45</v>
      </c>
      <c r="E25" s="34" t="str">
        <f ca="1">Q25&amp;" + "&amp;R25&amp;" = _____"</f>
        <v>14,6 + 2 = _____</v>
      </c>
      <c r="F25" s="22"/>
      <c r="G25" s="25"/>
      <c r="H25" s="32">
        <f ca="1">N25*20</f>
        <v>1800</v>
      </c>
      <c r="I25" s="27"/>
      <c r="J25" s="27"/>
      <c r="K25" s="29">
        <f ca="1">+Q25+R25</f>
        <v>16.600000000000001</v>
      </c>
      <c r="L25"/>
      <c r="M25"/>
      <c r="N25" s="3">
        <f ca="1">RANDBETWEEN(0,99)</f>
        <v>90</v>
      </c>
      <c r="Q25" s="3">
        <f ca="1">RANDBETWEEN(1,200)/10</f>
        <v>14.6</v>
      </c>
      <c r="R25" s="3">
        <f ca="1">RANDBETWEEN(1,200)/10</f>
        <v>2</v>
      </c>
    </row>
    <row r="26" spans="1:18" ht="22.5" customHeight="1" x14ac:dyDescent="0.25">
      <c r="A26" s="21">
        <v>21</v>
      </c>
      <c r="B26" s="22" t="str">
        <f ca="1">N26&amp;" x 21 = ____"</f>
        <v>3 x 21 = ____</v>
      </c>
      <c r="C26" s="23"/>
      <c r="D26" s="24">
        <v>46</v>
      </c>
      <c r="E26" s="22" t="str">
        <f ca="1">Q26&amp;" : 100 =_____"</f>
        <v>59,8 : 100 =_____</v>
      </c>
      <c r="F26" s="35"/>
      <c r="G26" s="36"/>
      <c r="H26" s="26">
        <f ca="1">N26*21</f>
        <v>63</v>
      </c>
      <c r="I26" s="27"/>
      <c r="J26" s="27"/>
      <c r="K26" s="30">
        <f ca="1">Q26/100</f>
        <v>0.59799999999999998</v>
      </c>
      <c r="L26"/>
      <c r="M26"/>
      <c r="N26" s="3">
        <f ca="1">RANDBETWEEN(1,9)</f>
        <v>3</v>
      </c>
      <c r="Q26" s="3">
        <f ca="1">RANDBETWEEN(1,999)/10</f>
        <v>59.8</v>
      </c>
      <c r="R26" s="3"/>
    </row>
    <row r="27" spans="1:18" ht="22.5" customHeight="1" x14ac:dyDescent="0.25">
      <c r="A27" s="21">
        <v>22</v>
      </c>
      <c r="B27" s="22" t="str">
        <f ca="1">N27&amp;" : 10 =_____"</f>
        <v>17,2 : 10 =_____</v>
      </c>
      <c r="C27" s="23"/>
      <c r="D27" s="24">
        <v>47</v>
      </c>
      <c r="E27" s="22" t="str">
        <f ca="1">Q27&amp;" x 21 = ____"</f>
        <v>1 x 21 = ____</v>
      </c>
      <c r="F27" s="35"/>
      <c r="G27" s="36"/>
      <c r="H27" s="48">
        <f ca="1">N27/10</f>
        <v>1.72</v>
      </c>
      <c r="I27" s="27"/>
      <c r="J27" s="27"/>
      <c r="K27" s="26">
        <f ca="1">Q27*21</f>
        <v>21</v>
      </c>
      <c r="L27"/>
      <c r="M27"/>
      <c r="N27" s="3">
        <f ca="1">RANDBETWEEN(1,999)/10</f>
        <v>17.2</v>
      </c>
      <c r="Q27" s="3">
        <f ca="1">RANDBETWEEN(1,9)</f>
        <v>1</v>
      </c>
      <c r="R27" s="3"/>
    </row>
    <row r="28" spans="1:18" ht="22.5" customHeight="1" x14ac:dyDescent="0.25">
      <c r="A28" s="21">
        <v>23</v>
      </c>
      <c r="B28" s="22" t="str">
        <f ca="1">N28&amp;" + "&amp;O28&amp;" = _____"</f>
        <v>16,6 + 2,9 = _____</v>
      </c>
      <c r="C28" s="23"/>
      <c r="D28" s="24">
        <v>48</v>
      </c>
      <c r="E28" s="34" t="str">
        <f ca="1">Q28&amp;" x 2 = _____"</f>
        <v>96 x 2 = _____</v>
      </c>
      <c r="F28" s="35"/>
      <c r="G28" s="36"/>
      <c r="H28" s="29">
        <f ca="1">N28+O28</f>
        <v>19.5</v>
      </c>
      <c r="I28" s="27"/>
      <c r="J28" s="27"/>
      <c r="K28" s="32">
        <f ca="1">Q28*2</f>
        <v>192</v>
      </c>
      <c r="L28"/>
      <c r="M28"/>
      <c r="N28" s="3">
        <f ca="1">RANDBETWEEN(1,200)/10</f>
        <v>16.600000000000001</v>
      </c>
      <c r="O28" s="3">
        <f ca="1">RANDBETWEEN(1,200)/10</f>
        <v>2.9</v>
      </c>
      <c r="Q28" s="3">
        <f ca="1">RANDBETWEEN(0,99)</f>
        <v>96</v>
      </c>
      <c r="R28" s="3"/>
    </row>
    <row r="29" spans="1:18" ht="22.5" customHeight="1" x14ac:dyDescent="0.25">
      <c r="A29" s="21">
        <v>24</v>
      </c>
      <c r="B29" s="22" t="str">
        <f ca="1">"Le quadruple de "&amp;N29&amp;" est : ____"</f>
        <v>Le quadruple de 8 est : ____</v>
      </c>
      <c r="C29" s="23"/>
      <c r="D29" s="24">
        <v>49</v>
      </c>
      <c r="E29" s="22" t="str">
        <f ca="1">Q29&amp;" x ____ = "&amp;Q29*R29</f>
        <v>7 x ____ = 42</v>
      </c>
      <c r="F29" s="35"/>
      <c r="G29" s="36"/>
      <c r="H29" s="26">
        <f ca="1">+N29*4</f>
        <v>32</v>
      </c>
      <c r="I29" s="27"/>
      <c r="J29" s="27"/>
      <c r="K29" s="26">
        <f ca="1">+R29</f>
        <v>6</v>
      </c>
      <c r="L29"/>
      <c r="M29"/>
      <c r="N29" s="3">
        <f ca="1">RANDBETWEEN(0,99)</f>
        <v>8</v>
      </c>
      <c r="Q29" s="3">
        <f ca="1">RANDBETWEEN(2,9)</f>
        <v>7</v>
      </c>
      <c r="R29" s="3">
        <f ca="1">RANDBETWEEN(6,9)</f>
        <v>6</v>
      </c>
    </row>
    <row r="30" spans="1:18" ht="22.5" customHeight="1" x14ac:dyDescent="0.25">
      <c r="A30" s="21">
        <v>25</v>
      </c>
      <c r="B30" s="22" t="str">
        <f ca="1">N30&amp;" x ____ = "&amp;N30*O30</f>
        <v>8 x ____ = 56</v>
      </c>
      <c r="C30" s="23"/>
      <c r="D30" s="24">
        <v>50</v>
      </c>
      <c r="E30" s="22" t="str">
        <f ca="1">"Le quadruple de "&amp;Q30&amp;" est : ____"</f>
        <v>Le quadruple de 57 est : ____</v>
      </c>
      <c r="F30" s="35"/>
      <c r="G30" s="36"/>
      <c r="H30" s="26">
        <f ca="1">+O30</f>
        <v>7</v>
      </c>
      <c r="I30" s="27"/>
      <c r="J30" s="27"/>
      <c r="K30" s="26">
        <f ca="1">+Q30*4</f>
        <v>228</v>
      </c>
      <c r="L30"/>
      <c r="M30"/>
      <c r="N30" s="3">
        <f ca="1">RANDBETWEEN(2,9)</f>
        <v>8</v>
      </c>
      <c r="O30" s="3">
        <f ca="1">RANDBETWEEN(6,9)</f>
        <v>7</v>
      </c>
      <c r="Q30" s="3">
        <f ca="1">RANDBETWEEN(1,99)</f>
        <v>57</v>
      </c>
      <c r="R30" s="3"/>
    </row>
    <row r="31" spans="1:18" ht="8.25" customHeight="1" x14ac:dyDescent="0.25">
      <c r="A31" s="15"/>
      <c r="B31" s="22"/>
      <c r="C31" s="39"/>
      <c r="D31" s="17"/>
      <c r="E31" s="16"/>
      <c r="F31" s="16"/>
      <c r="G31" s="18"/>
      <c r="H31" s="26"/>
      <c r="K31" s="40"/>
      <c r="Q31" s="3"/>
      <c r="R31" s="3"/>
    </row>
    <row r="32" spans="1:18" ht="7.5" customHeight="1" x14ac:dyDescent="0.25">
      <c r="A32" s="15"/>
      <c r="B32" s="16"/>
      <c r="C32" s="16"/>
      <c r="D32" s="17"/>
      <c r="E32" s="16"/>
      <c r="F32" s="16"/>
      <c r="G32" s="16"/>
      <c r="H32" s="27"/>
      <c r="K32" s="16"/>
      <c r="Q32" s="3"/>
      <c r="R32" s="3"/>
    </row>
    <row r="33" spans="1:18" x14ac:dyDescent="0.25">
      <c r="A33" s="41"/>
      <c r="B33" s="16"/>
      <c r="C33" s="16"/>
      <c r="D33" s="17"/>
      <c r="E33" s="16"/>
      <c r="F33" s="16"/>
      <c r="G33" s="16"/>
      <c r="H33" s="27"/>
      <c r="Q33" s="3"/>
      <c r="R33" s="3"/>
    </row>
    <row r="34" spans="1:18" x14ac:dyDescent="0.25">
      <c r="A34" s="85"/>
      <c r="B34" s="85"/>
      <c r="C34" s="16"/>
      <c r="D34" s="17"/>
      <c r="E34" s="16"/>
      <c r="F34" s="16"/>
      <c r="G34" s="16"/>
      <c r="H34" s="27"/>
      <c r="Q34" s="3"/>
      <c r="R34" s="3"/>
    </row>
    <row r="35" spans="1:18" x14ac:dyDescent="0.25">
      <c r="A35" s="85"/>
      <c r="B35" s="85"/>
      <c r="C35" s="16"/>
      <c r="D35" s="17"/>
      <c r="E35" s="16"/>
      <c r="F35" s="16"/>
      <c r="G35" s="16"/>
      <c r="H35" s="27"/>
      <c r="Q35" s="3"/>
      <c r="R35" s="3"/>
    </row>
    <row r="36" spans="1:18" x14ac:dyDescent="0.25">
      <c r="A36" s="85"/>
      <c r="B36" s="85"/>
      <c r="C36" s="16"/>
      <c r="D36" s="17"/>
      <c r="E36" s="16"/>
      <c r="F36" s="16"/>
      <c r="G36" s="16"/>
    </row>
    <row r="37" spans="1:18" x14ac:dyDescent="0.25">
      <c r="A37" s="85"/>
      <c r="B37" s="85"/>
      <c r="C37" s="16"/>
      <c r="D37" s="17"/>
      <c r="E37" s="16"/>
      <c r="F37" s="16"/>
      <c r="G37" s="16"/>
    </row>
    <row r="38" spans="1:18" x14ac:dyDescent="0.25">
      <c r="A38" s="85"/>
      <c r="B38" s="85"/>
      <c r="C38" s="16"/>
      <c r="D38" s="17"/>
      <c r="E38" s="16"/>
      <c r="F38" s="16"/>
      <c r="G38" s="16"/>
    </row>
    <row r="39" spans="1:18" x14ac:dyDescent="0.25">
      <c r="D39" s="42"/>
    </row>
    <row r="40" spans="1:18" x14ac:dyDescent="0.25">
      <c r="D40" s="42"/>
    </row>
    <row r="41" spans="1:18" x14ac:dyDescent="0.25">
      <c r="D41" s="42"/>
    </row>
    <row r="42" spans="1:18" x14ac:dyDescent="0.25">
      <c r="D42" s="42"/>
    </row>
    <row r="43" spans="1:18" x14ac:dyDescent="0.25">
      <c r="D43" s="42"/>
    </row>
    <row r="44" spans="1:18" x14ac:dyDescent="0.25">
      <c r="D44" s="42"/>
    </row>
    <row r="45" spans="1:18" x14ac:dyDescent="0.25">
      <c r="D45" s="42"/>
    </row>
    <row r="46" spans="1:18" x14ac:dyDescent="0.25">
      <c r="D46" s="42"/>
    </row>
    <row r="47" spans="1:18" x14ac:dyDescent="0.25">
      <c r="D47" s="42"/>
    </row>
    <row r="48" spans="1:18" x14ac:dyDescent="0.25">
      <c r="D48" s="42"/>
    </row>
    <row r="49" spans="4:4" x14ac:dyDescent="0.25">
      <c r="D49" s="42"/>
    </row>
    <row r="50" spans="4:4" x14ac:dyDescent="0.25">
      <c r="D50" s="42"/>
    </row>
    <row r="51" spans="4:4" x14ac:dyDescent="0.25">
      <c r="D51" s="42"/>
    </row>
    <row r="52" spans="4:4" x14ac:dyDescent="0.25">
      <c r="D52" s="42"/>
    </row>
    <row r="53" spans="4:4" x14ac:dyDescent="0.25">
      <c r="D53" s="42"/>
    </row>
    <row r="54" spans="4:4" x14ac:dyDescent="0.25">
      <c r="D54" s="42"/>
    </row>
    <row r="55" spans="4:4" x14ac:dyDescent="0.25">
      <c r="D55" s="42"/>
    </row>
    <row r="56" spans="4:4" x14ac:dyDescent="0.25">
      <c r="D56" s="42"/>
    </row>
    <row r="57" spans="4:4" x14ac:dyDescent="0.25">
      <c r="D57" s="42"/>
    </row>
    <row r="58" spans="4:4" x14ac:dyDescent="0.25">
      <c r="D58" s="42"/>
    </row>
    <row r="59" spans="4:4" x14ac:dyDescent="0.25">
      <c r="D59" s="42"/>
    </row>
    <row r="60" spans="4:4" x14ac:dyDescent="0.25">
      <c r="D60" s="42"/>
    </row>
    <row r="61" spans="4:4" x14ac:dyDescent="0.25">
      <c r="D61" s="42"/>
    </row>
    <row r="62" spans="4:4" x14ac:dyDescent="0.25">
      <c r="D62" s="42"/>
    </row>
    <row r="63" spans="4:4" x14ac:dyDescent="0.25">
      <c r="D63" s="42"/>
    </row>
    <row r="64" spans="4:4" x14ac:dyDescent="0.25">
      <c r="D64" s="42"/>
    </row>
    <row r="65" spans="4:4" x14ac:dyDescent="0.25">
      <c r="D65" s="42"/>
    </row>
    <row r="66" spans="4:4" x14ac:dyDescent="0.25">
      <c r="D66" s="42"/>
    </row>
    <row r="67" spans="4:4" x14ac:dyDescent="0.25">
      <c r="D67" s="42"/>
    </row>
    <row r="68" spans="4:4" x14ac:dyDescent="0.25">
      <c r="D68" s="42"/>
    </row>
    <row r="69" spans="4:4" x14ac:dyDescent="0.25">
      <c r="D69" s="42"/>
    </row>
    <row r="70" spans="4:4" x14ac:dyDescent="0.25">
      <c r="D70" s="42"/>
    </row>
    <row r="71" spans="4:4" x14ac:dyDescent="0.25">
      <c r="D71" s="42"/>
    </row>
    <row r="72" spans="4:4" x14ac:dyDescent="0.25">
      <c r="D72" s="42"/>
    </row>
    <row r="73" spans="4:4" x14ac:dyDescent="0.25">
      <c r="D73" s="42"/>
    </row>
    <row r="74" spans="4:4" x14ac:dyDescent="0.25">
      <c r="D74" s="42"/>
    </row>
    <row r="75" spans="4:4" x14ac:dyDescent="0.25">
      <c r="D75" s="42"/>
    </row>
    <row r="76" spans="4:4" x14ac:dyDescent="0.25">
      <c r="D76" s="42"/>
    </row>
    <row r="77" spans="4:4" x14ac:dyDescent="0.25">
      <c r="D77" s="42"/>
    </row>
    <row r="78" spans="4:4" x14ac:dyDescent="0.25">
      <c r="D78" s="42"/>
    </row>
    <row r="79" spans="4:4" x14ac:dyDescent="0.25">
      <c r="D79" s="42"/>
    </row>
    <row r="80" spans="4:4" x14ac:dyDescent="0.25">
      <c r="D80" s="42"/>
    </row>
    <row r="81" spans="4:4" x14ac:dyDescent="0.25">
      <c r="D81" s="42"/>
    </row>
    <row r="82" spans="4:4" x14ac:dyDescent="0.25">
      <c r="D82" s="42"/>
    </row>
    <row r="83" spans="4:4" x14ac:dyDescent="0.25">
      <c r="D83" s="42"/>
    </row>
    <row r="84" spans="4:4" x14ac:dyDescent="0.25">
      <c r="D84" s="42"/>
    </row>
    <row r="85" spans="4:4" x14ac:dyDescent="0.25">
      <c r="D85" s="42"/>
    </row>
    <row r="86" spans="4:4" x14ac:dyDescent="0.25">
      <c r="D86" s="42"/>
    </row>
    <row r="87" spans="4:4" x14ac:dyDescent="0.25">
      <c r="D87" s="42"/>
    </row>
    <row r="88" spans="4:4" x14ac:dyDescent="0.25">
      <c r="D88" s="42"/>
    </row>
    <row r="89" spans="4:4" x14ac:dyDescent="0.25">
      <c r="D89" s="42"/>
    </row>
    <row r="90" spans="4:4" x14ac:dyDescent="0.25">
      <c r="D90" s="42"/>
    </row>
    <row r="91" spans="4:4" x14ac:dyDescent="0.25">
      <c r="D91" s="42"/>
    </row>
    <row r="92" spans="4:4" x14ac:dyDescent="0.25">
      <c r="D92" s="42"/>
    </row>
    <row r="93" spans="4:4" x14ac:dyDescent="0.25">
      <c r="D93" s="42"/>
    </row>
    <row r="94" spans="4:4" x14ac:dyDescent="0.25">
      <c r="D94" s="42"/>
    </row>
    <row r="95" spans="4:4" x14ac:dyDescent="0.25">
      <c r="D95" s="42"/>
    </row>
    <row r="96" spans="4:4" x14ac:dyDescent="0.25">
      <c r="D96" s="42"/>
    </row>
    <row r="97" spans="4:4" x14ac:dyDescent="0.25">
      <c r="D97" s="42"/>
    </row>
    <row r="98" spans="4:4" x14ac:dyDescent="0.25">
      <c r="D98" s="42"/>
    </row>
    <row r="99" spans="4:4" x14ac:dyDescent="0.25">
      <c r="D99" s="42"/>
    </row>
    <row r="100" spans="4:4" x14ac:dyDescent="0.25">
      <c r="D100" s="42"/>
    </row>
    <row r="101" spans="4:4" x14ac:dyDescent="0.25">
      <c r="D101" s="42"/>
    </row>
    <row r="102" spans="4:4" x14ac:dyDescent="0.25">
      <c r="D102" s="42"/>
    </row>
    <row r="103" spans="4:4" x14ac:dyDescent="0.25">
      <c r="D103" s="42"/>
    </row>
    <row r="104" spans="4:4" x14ac:dyDescent="0.25">
      <c r="D104" s="42"/>
    </row>
    <row r="105" spans="4:4" x14ac:dyDescent="0.25">
      <c r="D105" s="42"/>
    </row>
    <row r="106" spans="4:4" x14ac:dyDescent="0.25">
      <c r="D106" s="42"/>
    </row>
    <row r="107" spans="4:4" x14ac:dyDescent="0.25">
      <c r="D107" s="42"/>
    </row>
    <row r="108" spans="4:4" x14ac:dyDescent="0.25">
      <c r="D108" s="42"/>
    </row>
    <row r="109" spans="4:4" x14ac:dyDescent="0.25">
      <c r="D109" s="42"/>
    </row>
    <row r="110" spans="4:4" x14ac:dyDescent="0.25">
      <c r="D110" s="42"/>
    </row>
    <row r="111" spans="4:4" x14ac:dyDescent="0.25">
      <c r="D111" s="42"/>
    </row>
    <row r="112" spans="4:4" x14ac:dyDescent="0.25">
      <c r="D112" s="42"/>
    </row>
    <row r="113" spans="4:4" x14ac:dyDescent="0.25">
      <c r="D113" s="42"/>
    </row>
    <row r="114" spans="4:4" x14ac:dyDescent="0.25">
      <c r="D114" s="42"/>
    </row>
    <row r="115" spans="4:4" x14ac:dyDescent="0.25">
      <c r="D115" s="42"/>
    </row>
    <row r="116" spans="4:4" x14ac:dyDescent="0.25">
      <c r="D116" s="42"/>
    </row>
    <row r="117" spans="4:4" x14ac:dyDescent="0.25">
      <c r="D117" s="42"/>
    </row>
    <row r="118" spans="4:4" x14ac:dyDescent="0.25">
      <c r="D118" s="42"/>
    </row>
    <row r="119" spans="4:4" x14ac:dyDescent="0.25">
      <c r="D119" s="42"/>
    </row>
    <row r="120" spans="4:4" x14ac:dyDescent="0.25">
      <c r="D120" s="42"/>
    </row>
    <row r="121" spans="4:4" x14ac:dyDescent="0.25">
      <c r="D121" s="42"/>
    </row>
    <row r="122" spans="4:4" x14ac:dyDescent="0.25">
      <c r="D122" s="42"/>
    </row>
    <row r="123" spans="4:4" x14ac:dyDescent="0.25">
      <c r="D123" s="42"/>
    </row>
    <row r="124" spans="4:4" x14ac:dyDescent="0.25">
      <c r="D124" s="42"/>
    </row>
    <row r="125" spans="4:4" x14ac:dyDescent="0.25">
      <c r="D125" s="42"/>
    </row>
    <row r="126" spans="4:4" x14ac:dyDescent="0.25">
      <c r="D126" s="42"/>
    </row>
    <row r="127" spans="4:4" x14ac:dyDescent="0.25">
      <c r="D127" s="42"/>
    </row>
    <row r="128" spans="4:4" x14ac:dyDescent="0.25">
      <c r="D128" s="42"/>
    </row>
    <row r="129" spans="4:4" x14ac:dyDescent="0.25">
      <c r="D129" s="42"/>
    </row>
    <row r="130" spans="4:4" x14ac:dyDescent="0.25">
      <c r="D130" s="42"/>
    </row>
    <row r="131" spans="4:4" x14ac:dyDescent="0.25">
      <c r="D131" s="42"/>
    </row>
    <row r="132" spans="4:4" x14ac:dyDescent="0.25">
      <c r="D132" s="42"/>
    </row>
    <row r="133" spans="4:4" x14ac:dyDescent="0.25">
      <c r="D133" s="42"/>
    </row>
    <row r="134" spans="4:4" x14ac:dyDescent="0.25">
      <c r="D134" s="42"/>
    </row>
    <row r="135" spans="4:4" x14ac:dyDescent="0.25">
      <c r="D135" s="42"/>
    </row>
    <row r="136" spans="4:4" x14ac:dyDescent="0.25">
      <c r="D136" s="42"/>
    </row>
    <row r="137" spans="4:4" x14ac:dyDescent="0.25">
      <c r="D137" s="42"/>
    </row>
    <row r="138" spans="4:4" x14ac:dyDescent="0.25">
      <c r="D138" s="42"/>
    </row>
    <row r="139" spans="4:4" x14ac:dyDescent="0.25">
      <c r="D139" s="42"/>
    </row>
    <row r="140" spans="4:4" x14ac:dyDescent="0.25">
      <c r="D140" s="42"/>
    </row>
    <row r="141" spans="4:4" x14ac:dyDescent="0.25">
      <c r="D141" s="42"/>
    </row>
    <row r="142" spans="4:4" x14ac:dyDescent="0.25">
      <c r="D142" s="42"/>
    </row>
    <row r="143" spans="4:4" x14ac:dyDescent="0.25">
      <c r="D143" s="42"/>
    </row>
    <row r="144" spans="4:4" x14ac:dyDescent="0.25">
      <c r="D144" s="42"/>
    </row>
    <row r="145" spans="4:4" x14ac:dyDescent="0.25">
      <c r="D145" s="42"/>
    </row>
    <row r="146" spans="4:4" x14ac:dyDescent="0.25">
      <c r="D146" s="42"/>
    </row>
    <row r="147" spans="4:4" x14ac:dyDescent="0.25">
      <c r="D147" s="42"/>
    </row>
    <row r="148" spans="4:4" x14ac:dyDescent="0.25">
      <c r="D148" s="42"/>
    </row>
    <row r="149" spans="4:4" x14ac:dyDescent="0.25">
      <c r="D149" s="42"/>
    </row>
    <row r="150" spans="4:4" x14ac:dyDescent="0.25">
      <c r="D150" s="42"/>
    </row>
    <row r="151" spans="4:4" x14ac:dyDescent="0.25">
      <c r="D151" s="42"/>
    </row>
    <row r="152" spans="4:4" x14ac:dyDescent="0.25">
      <c r="D152" s="42"/>
    </row>
    <row r="153" spans="4:4" x14ac:dyDescent="0.25">
      <c r="D153" s="42"/>
    </row>
    <row r="154" spans="4:4" x14ac:dyDescent="0.25">
      <c r="D154" s="42"/>
    </row>
    <row r="155" spans="4:4" x14ac:dyDescent="0.25">
      <c r="D155" s="42"/>
    </row>
    <row r="156" spans="4:4" x14ac:dyDescent="0.25">
      <c r="D156" s="42"/>
    </row>
    <row r="157" spans="4:4" x14ac:dyDescent="0.25">
      <c r="D157" s="42"/>
    </row>
    <row r="158" spans="4:4" x14ac:dyDescent="0.25">
      <c r="D158" s="42"/>
    </row>
    <row r="159" spans="4:4" x14ac:dyDescent="0.25">
      <c r="D159" s="42"/>
    </row>
  </sheetData>
  <sheetProtection selectLockedCells="1" selectUnlockedCells="1"/>
  <mergeCells count="10">
    <mergeCell ref="N5:O5"/>
    <mergeCell ref="A34:B34"/>
    <mergeCell ref="A35:B35"/>
    <mergeCell ref="A36:B36"/>
    <mergeCell ref="A37:B37"/>
    <mergeCell ref="A38:B38"/>
    <mergeCell ref="A2:F2"/>
    <mergeCell ref="H2:K2"/>
    <mergeCell ref="A3:F3"/>
    <mergeCell ref="H4:K4"/>
  </mergeCells>
  <pageMargins left="0.42986111111111114" right="0.34027777777777779" top="0.44999999999999996" bottom="0.75" header="0.3" footer="0.3"/>
  <pageSetup paperSize="9" firstPageNumber="0" orientation="portrait" horizontalDpi="300" verticalDpi="300" r:id="rId1"/>
  <headerFooter alignWithMargins="0">
    <oddHeader>&amp;L&amp;9Nom : ___________________________&amp;C&amp;9Date&amp;11 : _______________</oddHeader>
    <oddFooter>&amp;C&amp;8charivari.eklablog.com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Grand test</vt:lpstr>
      <vt:lpstr>Période 1</vt:lpstr>
      <vt:lpstr>Période 2</vt:lpstr>
      <vt:lpstr>Période 3</vt:lpstr>
      <vt:lpstr>Période 4</vt:lpstr>
      <vt:lpstr>Période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Delphine</cp:lastModifiedBy>
  <cp:lastPrinted>2018-09-08T16:27:20Z</cp:lastPrinted>
  <dcterms:created xsi:type="dcterms:W3CDTF">2012-03-28T12:25:29Z</dcterms:created>
  <dcterms:modified xsi:type="dcterms:W3CDTF">2021-04-10T14:12:33Z</dcterms:modified>
</cp:coreProperties>
</file>