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phine\Dropbox\0 Maths\Calcul mental\"/>
    </mc:Choice>
  </mc:AlternateContent>
  <xr:revisionPtr revIDLastSave="0" documentId="8_{0BE4932C-7583-43F3-88FB-95F44FFA1EE1}" xr6:coauthVersionLast="46" xr6:coauthVersionMax="46" xr10:uidLastSave="{00000000-0000-0000-0000-000000000000}"/>
  <bookViews>
    <workbookView xWindow="0" yWindow="0" windowWidth="20490" windowHeight="11520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N6" i="1" l="1"/>
  <c r="I6" i="1" s="1"/>
  <c r="L8" i="1"/>
  <c r="B6" i="1"/>
  <c r="N28" i="1"/>
  <c r="I28" i="1" s="1"/>
  <c r="N16" i="1"/>
  <c r="E16" i="1" s="1"/>
  <c r="I16" i="1"/>
  <c r="L25" i="1"/>
  <c r="B25" i="1"/>
  <c r="N14" i="1"/>
  <c r="E14" i="1" s="1"/>
  <c r="L23" i="1"/>
  <c r="H23" i="1" s="1"/>
  <c r="L14" i="1"/>
  <c r="H14" i="1" s="1"/>
  <c r="B14" i="1"/>
  <c r="N30" i="1"/>
  <c r="E30" i="1"/>
  <c r="L19" i="1"/>
  <c r="B19" i="1" s="1"/>
  <c r="N9" i="1"/>
  <c r="E9" i="1"/>
  <c r="L13" i="1"/>
  <c r="B13" i="1" s="1"/>
  <c r="N29" i="1"/>
  <c r="I29" i="1"/>
  <c r="N21" i="1"/>
  <c r="E21" i="1" s="1"/>
  <c r="N12" i="1"/>
  <c r="I12" i="1"/>
  <c r="N25" i="1"/>
  <c r="E25" i="1" s="1"/>
  <c r="I25" i="1"/>
  <c r="L22" i="1"/>
  <c r="B22" i="1" s="1"/>
  <c r="N18" i="1"/>
  <c r="I18" i="1"/>
  <c r="E18" i="1"/>
  <c r="L15" i="1"/>
  <c r="B15" i="1" s="1"/>
  <c r="L11" i="1"/>
  <c r="H11" i="1"/>
  <c r="N8" i="1"/>
  <c r="I8" i="1" s="1"/>
  <c r="N22" i="1"/>
  <c r="L29" i="1"/>
  <c r="H29" i="1" s="1"/>
  <c r="L16" i="1"/>
  <c r="H16" i="1"/>
  <c r="L9" i="1"/>
  <c r="H9" i="1" s="1"/>
  <c r="N26" i="1"/>
  <c r="I26" i="1"/>
  <c r="E26" i="1"/>
  <c r="N15" i="1"/>
  <c r="E15" i="1" s="1"/>
  <c r="L26" i="1"/>
  <c r="H26" i="1" s="1"/>
  <c r="B26" i="1"/>
  <c r="L10" i="1"/>
  <c r="B10" i="1"/>
  <c r="N27" i="1"/>
  <c r="I27" i="1" s="1"/>
  <c r="N7" i="1"/>
  <c r="I7" i="1" s="1"/>
  <c r="L21" i="1"/>
  <c r="B21" i="1" s="1"/>
  <c r="H21" i="1"/>
  <c r="L30" i="1"/>
  <c r="B30" i="1"/>
  <c r="L17" i="1"/>
  <c r="H17" i="1" s="1"/>
  <c r="L7" i="1"/>
  <c r="H7" i="1"/>
  <c r="N17" i="1"/>
  <c r="I17" i="1" s="1"/>
  <c r="N23" i="1"/>
  <c r="E23" i="1"/>
  <c r="N24" i="1"/>
  <c r="E24" i="1"/>
  <c r="N13" i="1"/>
  <c r="E13" i="1"/>
  <c r="L28" i="1"/>
  <c r="B28" i="1"/>
  <c r="N20" i="1"/>
  <c r="E20" i="1"/>
  <c r="L24" i="1"/>
  <c r="L12" i="1"/>
  <c r="H12" i="1"/>
  <c r="K1" i="1"/>
  <c r="L1" i="1" s="1"/>
  <c r="N11" i="1"/>
  <c r="E11" i="1" s="1"/>
  <c r="I11" i="1"/>
  <c r="N19" i="1"/>
  <c r="I19" i="1"/>
  <c r="L27" i="1"/>
  <c r="H27" i="1" s="1"/>
  <c r="A7" i="1"/>
  <c r="A8" i="1"/>
  <c r="A9" i="1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E12" i="1"/>
  <c r="E6" i="1"/>
  <c r="I10" i="1"/>
  <c r="E28" i="1"/>
  <c r="I30" i="1"/>
  <c r="I20" i="1"/>
  <c r="H25" i="1"/>
  <c r="B23" i="1"/>
  <c r="B17" i="1"/>
  <c r="H13" i="1"/>
  <c r="H8" i="1"/>
  <c r="H6" i="1"/>
  <c r="H30" i="1"/>
  <c r="B7" i="1"/>
  <c r="H15" i="1"/>
  <c r="E29" i="1"/>
  <c r="E8" i="1"/>
  <c r="I9" i="1"/>
  <c r="B11" i="1"/>
  <c r="I21" i="1"/>
  <c r="B12" i="1"/>
  <c r="H10" i="1"/>
  <c r="I15" i="1"/>
  <c r="B29" i="1"/>
  <c r="E7" i="1"/>
  <c r="H28" i="1"/>
  <c r="I13" i="1"/>
  <c r="I23" i="1"/>
  <c r="I14" i="1"/>
  <c r="B16" i="1"/>
  <c r="B24" i="1"/>
  <c r="H24" i="1"/>
  <c r="E22" i="1"/>
  <c r="I22" i="1"/>
  <c r="I24" i="1"/>
  <c r="E27" i="1"/>
  <c r="B8" i="1"/>
  <c r="E10" i="1"/>
  <c r="B20" i="1"/>
  <c r="B18" i="1"/>
  <c r="H18" i="1"/>
  <c r="H20" i="1"/>
  <c r="E19" i="1"/>
  <c r="A2" i="1" l="1"/>
  <c r="H2" i="1"/>
  <c r="B9" i="1"/>
  <c r="B27" i="1"/>
  <c r="H22" i="1"/>
  <c r="E17" i="1"/>
  <c r="H19" i="1"/>
</calcChain>
</file>

<file path=xl/sharedStrings.xml><?xml version="1.0" encoding="utf-8"?>
<sst xmlns="http://schemas.openxmlformats.org/spreadsheetml/2006/main" count="6" uniqueCount="6">
  <si>
    <t>Valeurs col 1</t>
  </si>
  <si>
    <t>Valeurs col 2</t>
  </si>
  <si>
    <t>col 2</t>
  </si>
  <si>
    <t>col 1</t>
  </si>
  <si>
    <t>Réponses</t>
  </si>
  <si>
    <t>(CE1 et CE2)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</si>
</sst>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66" formatCode="#,##0_ ;\-#,##0\ "/>
    <numFmt numFmtId="167" formatCode="0&quot;)&quot;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auhaus 93"/>
      <family val="5"/>
    </font>
    <font>
      <u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 applyAlignment="1"/>
    <xf numFmtId="0" fontId="6" fillId="0" borderId="0" xfId="0" applyFont="1" applyBorder="1" applyAlignment="1">
      <alignment horizontal="center" textRotation="90"/>
    </xf>
    <xf numFmtId="0" fontId="0" fillId="0" borderId="2" xfId="0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166" fontId="1" fillId="0" borderId="1" xfId="1" applyNumberFormat="1" applyFont="1" applyBorder="1" applyAlignment="1">
      <alignment horizontal="center"/>
    </xf>
    <xf numFmtId="166" fontId="1" fillId="0" borderId="0" xfId="1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left"/>
    </xf>
    <xf numFmtId="166" fontId="1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right"/>
    </xf>
    <xf numFmtId="167" fontId="10" fillId="0" borderId="0" xfId="0" applyNumberFormat="1" applyFont="1" applyBorder="1" applyAlignment="1">
      <alignment horizontal="center"/>
    </xf>
    <xf numFmtId="167" fontId="10" fillId="0" borderId="3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090" name="Picture 1">
          <a:extLst>
            <a:ext uri="{FF2B5EF4-FFF2-40B4-BE49-F238E27FC236}">
              <a16:creationId xmlns:a16="http://schemas.microsoft.com/office/drawing/2014/main" id="{D8AFCF32-B0A4-4E35-B35B-FCD4A87E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648700"/>
          <a:ext cx="2000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1091" name="Picture 2">
          <a:extLst>
            <a:ext uri="{FF2B5EF4-FFF2-40B4-BE49-F238E27FC236}">
              <a16:creationId xmlns:a16="http://schemas.microsoft.com/office/drawing/2014/main" id="{29FA705D-FE7E-486A-A822-5BD5B168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8562975"/>
          <a:ext cx="12477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1157074</xdr:colOff>
      <xdr:row>33</xdr:row>
      <xdr:rowOff>71434</xdr:rowOff>
    </xdr:from>
    <xdr:ext cx="940594" cy="514949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58D9980-DB7A-4D7C-9F43-024BE949E91F}"/>
            </a:ext>
          </a:extLst>
        </xdr:cNvPr>
        <xdr:cNvSpPr txBox="1"/>
      </xdr:nvSpPr>
      <xdr:spPr>
        <a:xfrm>
          <a:off x="3815415" y="8903707"/>
          <a:ext cx="94059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fr-FR" sz="900"/>
            <a:t>Reporte ton score sur ton graphique !</a:t>
          </a:r>
        </a:p>
      </xdr:txBody>
    </xdr:sp>
    <xdr:clientData/>
  </xdr:oneCellAnchor>
  <xdr:oneCellAnchor>
    <xdr:from>
      <xdr:col>5</xdr:col>
      <xdr:colOff>558641</xdr:colOff>
      <xdr:row>1</xdr:row>
      <xdr:rowOff>172496</xdr:rowOff>
    </xdr:from>
    <xdr:ext cx="405432" cy="518412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F510B2E-E2AC-40CA-898E-CA3214EFD0BB}"/>
            </a:ext>
          </a:extLst>
        </xdr:cNvPr>
        <xdr:cNvSpPr txBox="1"/>
      </xdr:nvSpPr>
      <xdr:spPr>
        <a:xfrm rot="5400000">
          <a:off x="5056833" y="419486"/>
          <a:ext cx="5184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2000">
              <a:sym typeface="Wingdings"/>
            </a:rPr>
            <a:t></a:t>
          </a:r>
          <a:endParaRPr lang="fr-FR" sz="2000"/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1094" name="Image 5" descr="chronometre.png">
          <a:extLst>
            <a:ext uri="{FF2B5EF4-FFF2-40B4-BE49-F238E27FC236}">
              <a16:creationId xmlns:a16="http://schemas.microsoft.com/office/drawing/2014/main" id="{0337A650-031A-4B8A-91C6-01B798D3A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323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6"/>
  <sheetViews>
    <sheetView showGridLines="0" tabSelected="1" zoomScale="110" zoomScaleNormal="110" zoomScalePageLayoutView="80" workbookViewId="0">
      <selection activeCell="A3" sqref="A3:F3"/>
    </sheetView>
  </sheetViews>
  <sheetFormatPr baseColWidth="10" defaultRowHeight="15" x14ac:dyDescent="0.25"/>
  <cols>
    <col min="1" max="1" width="4.7109375" style="19" customWidth="1"/>
    <col min="2" max="2" width="25" customWidth="1"/>
    <col min="3" max="3" width="5" customWidth="1"/>
    <col min="4" max="4" width="5" style="8" customWidth="1"/>
    <col min="5" max="5" width="28.42578125" customWidth="1"/>
    <col min="6" max="6" width="8.7109375" customWidth="1"/>
    <col min="7" max="7" width="2.5703125" customWidth="1"/>
    <col min="8" max="8" width="7.42578125" customWidth="1"/>
    <col min="9" max="9" width="7.7109375" customWidth="1"/>
    <col min="10" max="10" width="2.28515625" customWidth="1"/>
    <col min="11" max="11" width="3.7109375" hidden="1" customWidth="1"/>
    <col min="12" max="12" width="8.42578125" style="1" hidden="1" customWidth="1"/>
    <col min="13" max="13" width="3.42578125" style="1" hidden="1" customWidth="1"/>
    <col min="14" max="14" width="9.28515625" style="1" hidden="1" customWidth="1"/>
    <col min="15" max="15" width="4.85546875" style="1" hidden="1" customWidth="1"/>
    <col min="16" max="16" width="11.42578125" customWidth="1"/>
  </cols>
  <sheetData>
    <row r="1" spans="1:17" x14ac:dyDescent="0.25">
      <c r="K1">
        <f ca="1">RAND()</f>
        <v>0.71441017107646065</v>
      </c>
      <c r="L1" s="1">
        <f ca="1">ROUND(+K1*1000,0)</f>
        <v>714</v>
      </c>
    </row>
    <row r="2" spans="1:17" ht="27.75" customHeight="1" x14ac:dyDescent="0.5">
      <c r="A2" s="28" t="str">
        <f ca="1">"Défi : 50 calculs en 3 minutes (série "&amp;L1&amp;")"</f>
        <v>Défi : 50 calculs en 3 minutes (série 714)</v>
      </c>
      <c r="B2" s="28"/>
      <c r="C2" s="28"/>
      <c r="D2" s="28"/>
      <c r="E2" s="28"/>
      <c r="F2" s="28"/>
      <c r="G2" s="11"/>
      <c r="H2" s="27" t="str">
        <f ca="1">"série "&amp;L1</f>
        <v>série 714</v>
      </c>
      <c r="I2" s="27"/>
      <c r="J2" s="2"/>
    </row>
    <row r="3" spans="1:17" x14ac:dyDescent="0.25">
      <c r="A3" s="30" t="s">
        <v>5</v>
      </c>
      <c r="B3" s="30"/>
      <c r="C3" s="30"/>
      <c r="D3" s="30"/>
      <c r="E3" s="30"/>
      <c r="F3" s="31"/>
      <c r="G3" s="13"/>
      <c r="H3" s="12"/>
      <c r="I3" s="12"/>
    </row>
    <row r="4" spans="1:17" x14ac:dyDescent="0.25">
      <c r="A4" s="20"/>
      <c r="B4" s="5"/>
      <c r="C4" s="5"/>
      <c r="D4" s="6"/>
      <c r="E4" s="5"/>
      <c r="F4" s="5"/>
      <c r="G4" s="13"/>
      <c r="H4" s="26" t="s">
        <v>4</v>
      </c>
      <c r="I4" s="26"/>
    </row>
    <row r="5" spans="1:17" ht="15" customHeight="1" x14ac:dyDescent="0.25">
      <c r="A5" s="20"/>
      <c r="B5" s="5"/>
      <c r="C5" s="5"/>
      <c r="D5" s="6"/>
      <c r="E5" s="5"/>
      <c r="F5" s="5"/>
      <c r="G5" s="13"/>
      <c r="H5" s="18" t="s">
        <v>3</v>
      </c>
      <c r="I5" s="18" t="s">
        <v>2</v>
      </c>
      <c r="L5" s="3" t="s">
        <v>0</v>
      </c>
      <c r="N5" s="3" t="s">
        <v>1</v>
      </c>
    </row>
    <row r="6" spans="1:17" ht="22.5" customHeight="1" x14ac:dyDescent="0.25">
      <c r="A6" s="19">
        <v>1</v>
      </c>
      <c r="B6" s="23" t="str">
        <f ca="1">"Le double de "&amp;L8&amp;" : ____"</f>
        <v>Le double de 2 : ____</v>
      </c>
      <c r="C6" s="24"/>
      <c r="D6" s="19">
        <f>A30+1</f>
        <v>26</v>
      </c>
      <c r="E6" s="23" t="str">
        <f ca="1">N6&amp; " unités et "&amp;N6+1&amp;" dizaines : ____"</f>
        <v>2 unités et 3 dizaines : ____</v>
      </c>
      <c r="F6" s="9"/>
      <c r="G6" s="14"/>
      <c r="H6" s="16">
        <f ca="1">+H8*4</f>
        <v>4</v>
      </c>
      <c r="I6" s="22">
        <f ca="1">(N6+1)*10+N6</f>
        <v>32</v>
      </c>
      <c r="N6" s="1">
        <f ca="1">RANDBETWEEN(2,8)</f>
        <v>2</v>
      </c>
    </row>
    <row r="7" spans="1:17" ht="22.5" customHeight="1" x14ac:dyDescent="0.25">
      <c r="A7" s="19">
        <f>+A6+1</f>
        <v>2</v>
      </c>
      <c r="B7" s="23" t="str">
        <f ca="1">"20 + "&amp;L7&amp;" = ____"</f>
        <v>20 + 60 = ____</v>
      </c>
      <c r="C7" s="24"/>
      <c r="D7" s="19">
        <f>+D6+1</f>
        <v>27</v>
      </c>
      <c r="E7" s="23" t="str">
        <f ca="1">N7&amp;" - 10 = ____"</f>
        <v>20 - 10 = ____</v>
      </c>
      <c r="F7" s="9"/>
      <c r="G7" s="14"/>
      <c r="H7" s="16">
        <f ca="1">+L7+20</f>
        <v>80</v>
      </c>
      <c r="I7" s="17">
        <f ca="1">+N7-10</f>
        <v>10</v>
      </c>
      <c r="L7" s="1">
        <f ca="1">RANDBETWEEN(2,8)*10</f>
        <v>60</v>
      </c>
      <c r="N7" s="1">
        <f ca="1">RANDBETWEEN(2,8)*10</f>
        <v>20</v>
      </c>
    </row>
    <row r="8" spans="1:17" ht="22.5" customHeight="1" x14ac:dyDescent="0.25">
      <c r="A8" s="19">
        <f t="shared" ref="A8:A30" si="0">+A7+1</f>
        <v>3</v>
      </c>
      <c r="B8" s="23" t="str">
        <f ca="1">"La moitié de "&amp;L8&amp;" : ____"</f>
        <v>La moitié de 2 : ____</v>
      </c>
      <c r="C8" s="24"/>
      <c r="D8" s="20">
        <f t="shared" ref="D8:D30" si="1">+D7+1</f>
        <v>28</v>
      </c>
      <c r="E8" s="23" t="str">
        <f ca="1">N8&amp;" pour aller à 70 = ____"</f>
        <v>67 pour aller à 70 = ____</v>
      </c>
      <c r="F8" s="9"/>
      <c r="G8" s="14"/>
      <c r="H8" s="16">
        <f ca="1">+L8/2</f>
        <v>1</v>
      </c>
      <c r="I8" s="17">
        <f ca="1">70-N8</f>
        <v>3</v>
      </c>
      <c r="L8" s="1">
        <f ca="1">RANDBETWEEN(1,5)*2</f>
        <v>2</v>
      </c>
      <c r="N8" s="1">
        <f ca="1">RANDBETWEEN(61,68)</f>
        <v>67</v>
      </c>
    </row>
    <row r="9" spans="1:17" ht="22.5" customHeight="1" x14ac:dyDescent="0.25">
      <c r="A9" s="19">
        <f t="shared" si="0"/>
        <v>4</v>
      </c>
      <c r="B9" s="23" t="str">
        <f ca="1">L9&amp;" pour aller à 10 = ____"</f>
        <v>3 pour aller à 10 = ____</v>
      </c>
      <c r="C9" s="24"/>
      <c r="D9" s="20">
        <f t="shared" si="1"/>
        <v>29</v>
      </c>
      <c r="E9" s="23" t="str">
        <f ca="1">N9&amp;" - 9 = ____"</f>
        <v>94 - 9 = ____</v>
      </c>
      <c r="F9" s="9"/>
      <c r="G9" s="14"/>
      <c r="H9" s="16">
        <f ca="1">10-L9</f>
        <v>7</v>
      </c>
      <c r="I9" s="17">
        <f ca="1">+N9-9</f>
        <v>85</v>
      </c>
      <c r="L9" s="1">
        <f ca="1">RANDBETWEEN(1,8)</f>
        <v>3</v>
      </c>
      <c r="N9" s="1">
        <f ca="1">RANDBETWEEN(5,9)*10+4</f>
        <v>94</v>
      </c>
    </row>
    <row r="10" spans="1:17" ht="22.5" customHeight="1" x14ac:dyDescent="0.25">
      <c r="A10" s="19">
        <f t="shared" si="0"/>
        <v>5</v>
      </c>
      <c r="B10" s="23" t="str">
        <f ca="1">"10 + "&amp;L10&amp;" = ____"</f>
        <v>10 + 64 = ____</v>
      </c>
      <c r="C10" s="24"/>
      <c r="D10" s="20">
        <f t="shared" si="1"/>
        <v>30</v>
      </c>
      <c r="E10" s="23" t="str">
        <f ca="1">"Le double de "&amp;L8+2&amp;" : ____"</f>
        <v>Le double de 4 : ____</v>
      </c>
      <c r="F10" s="9"/>
      <c r="G10" s="14"/>
      <c r="H10" s="16">
        <f ca="1">+L10+10</f>
        <v>74</v>
      </c>
      <c r="I10" s="17">
        <f ca="1">+(L8+2)*2</f>
        <v>8</v>
      </c>
      <c r="L10" s="1">
        <f ca="1">RANDBETWEEN(21,89)</f>
        <v>64</v>
      </c>
    </row>
    <row r="11" spans="1:17" ht="22.5" customHeight="1" x14ac:dyDescent="0.25">
      <c r="A11" s="19">
        <f t="shared" si="0"/>
        <v>6</v>
      </c>
      <c r="B11" s="23" t="str">
        <f ca="1">L11&amp; " dizaines et 3 unités : ____"</f>
        <v>2 dizaines et 3 unités : ____</v>
      </c>
      <c r="C11" s="24"/>
      <c r="D11" s="19">
        <f t="shared" si="1"/>
        <v>31</v>
      </c>
      <c r="E11" s="23" t="str">
        <f ca="1">N11&amp;" + 11 = ____"</f>
        <v>44 + 11 = ____</v>
      </c>
      <c r="F11" s="9"/>
      <c r="G11" s="14"/>
      <c r="H11" s="16">
        <f ca="1">+L11*10+3</f>
        <v>23</v>
      </c>
      <c r="I11" s="17">
        <f ca="1">+N11+11</f>
        <v>55</v>
      </c>
      <c r="L11" s="1">
        <f ca="1">RANDBETWEEN(2,9)</f>
        <v>2</v>
      </c>
      <c r="N11" s="1">
        <f ca="1">RANDBETWEEN(20,70)</f>
        <v>44</v>
      </c>
    </row>
    <row r="12" spans="1:17" ht="22.5" customHeight="1" x14ac:dyDescent="0.25">
      <c r="A12" s="19">
        <f t="shared" si="0"/>
        <v>7</v>
      </c>
      <c r="B12" s="23" t="str">
        <f ca="1">L12&amp;" + "&amp;L12&amp;" = ____"</f>
        <v>2 + 2 = ____</v>
      </c>
      <c r="C12" s="24"/>
      <c r="D12" s="19">
        <f t="shared" si="1"/>
        <v>32</v>
      </c>
      <c r="E12" s="23" t="str">
        <f ca="1">N12&amp; " dizaines : ____"</f>
        <v>15 dizaines : ____</v>
      </c>
      <c r="F12" s="9"/>
      <c r="G12" s="14"/>
      <c r="H12" s="16">
        <f ca="1">+L12*2</f>
        <v>4</v>
      </c>
      <c r="I12" s="17">
        <f ca="1">+N12*10</f>
        <v>150</v>
      </c>
      <c r="L12" s="1">
        <f ca="1">RANDBETWEEN(1,4)</f>
        <v>2</v>
      </c>
      <c r="N12" s="1">
        <f ca="1">RANDBETWEEN(10,15)</f>
        <v>15</v>
      </c>
    </row>
    <row r="13" spans="1:17" ht="22.5" customHeight="1" x14ac:dyDescent="0.25">
      <c r="A13" s="19">
        <f t="shared" si="0"/>
        <v>8</v>
      </c>
      <c r="B13" s="23" t="str">
        <f ca="1">L13&amp;" - 9 = ____"</f>
        <v>44 - 9 = ____</v>
      </c>
      <c r="C13" s="24"/>
      <c r="D13" s="19">
        <f t="shared" si="1"/>
        <v>33</v>
      </c>
      <c r="E13" s="23" t="str">
        <f ca="1">"La moitié de "&amp;N13&amp;" : ____"</f>
        <v>La moitié de 32 : ____</v>
      </c>
      <c r="F13" s="9"/>
      <c r="G13" s="14"/>
      <c r="H13" s="16">
        <f ca="1">+L13-9</f>
        <v>35</v>
      </c>
      <c r="I13" s="17">
        <f ca="1">+N13/2</f>
        <v>16</v>
      </c>
      <c r="L13" s="1">
        <f ca="1">RANDBETWEEN(1,5)*10+4</f>
        <v>44</v>
      </c>
      <c r="N13" s="1">
        <f ca="1">RANDBETWEEN(11,20)*2</f>
        <v>32</v>
      </c>
    </row>
    <row r="14" spans="1:17" ht="22.5" customHeight="1" x14ac:dyDescent="0.25">
      <c r="A14" s="19">
        <f t="shared" si="0"/>
        <v>9</v>
      </c>
      <c r="B14" s="23" t="str">
        <f ca="1">L14&amp;" + 11 = ____"</f>
        <v>45 + 11 = ____</v>
      </c>
      <c r="C14" s="24"/>
      <c r="D14" s="19">
        <f t="shared" si="1"/>
        <v>34</v>
      </c>
      <c r="E14" s="23" t="str">
        <f ca="1">N14&amp;" - 10 = ____"</f>
        <v>140 - 10 = ____</v>
      </c>
      <c r="F14" s="9"/>
      <c r="G14" s="14"/>
      <c r="H14" s="16">
        <f ca="1">+L14+11</f>
        <v>56</v>
      </c>
      <c r="I14" s="17">
        <f ca="1">+N14-10</f>
        <v>130</v>
      </c>
      <c r="L14" s="1">
        <f ca="1">RANDBETWEEN(2,6)*10+5</f>
        <v>45</v>
      </c>
      <c r="N14" s="1">
        <f ca="1">RANDBETWEEN(11,19)*10</f>
        <v>140</v>
      </c>
    </row>
    <row r="15" spans="1:17" ht="22.5" customHeight="1" x14ac:dyDescent="0.25">
      <c r="A15" s="19">
        <f t="shared" si="0"/>
        <v>10</v>
      </c>
      <c r="B15" s="23" t="str">
        <f ca="1">L15&amp; " unités et 4 dizaines : ____"</f>
        <v>7 unités et 4 dizaines : ____</v>
      </c>
      <c r="C15" s="24"/>
      <c r="D15" s="19">
        <f t="shared" si="1"/>
        <v>35</v>
      </c>
      <c r="E15" s="23" t="str">
        <f ca="1">"10 + "&amp;N15&amp;" = ____"</f>
        <v>10 + 93 = ____</v>
      </c>
      <c r="F15" s="9"/>
      <c r="G15" s="14"/>
      <c r="H15" s="16">
        <f ca="1">40+L15</f>
        <v>47</v>
      </c>
      <c r="I15" s="17">
        <f ca="1">+N15+10</f>
        <v>103</v>
      </c>
      <c r="L15" s="1">
        <f ca="1">RANDBETWEEN(2,9)</f>
        <v>7</v>
      </c>
      <c r="N15" s="1">
        <f ca="1">RANDBETWEEN(91,99)</f>
        <v>93</v>
      </c>
      <c r="Q15" s="1"/>
    </row>
    <row r="16" spans="1:17" ht="22.5" customHeight="1" x14ac:dyDescent="0.25">
      <c r="A16" s="19">
        <f t="shared" si="0"/>
        <v>11</v>
      </c>
      <c r="B16" s="23" t="str">
        <f ca="1">L16&amp;" pour aller à 10 = ____"</f>
        <v>6 pour aller à 10 = ____</v>
      </c>
      <c r="C16" s="24"/>
      <c r="D16" s="19">
        <f t="shared" si="1"/>
        <v>36</v>
      </c>
      <c r="E16" s="23" t="str">
        <f ca="1">+N16&amp;" + 42 = ____"</f>
        <v>54 + 42 = ____</v>
      </c>
      <c r="F16" s="9"/>
      <c r="G16" s="14"/>
      <c r="H16" s="16">
        <f ca="1">10-L16</f>
        <v>4</v>
      </c>
      <c r="I16" s="17">
        <f ca="1">+N16+42</f>
        <v>96</v>
      </c>
      <c r="L16" s="1">
        <f ca="1">RANDBETWEEN(1,8)</f>
        <v>6</v>
      </c>
      <c r="N16" s="1">
        <f ca="1">RANDBETWEEN(1,5)*10+4</f>
        <v>54</v>
      </c>
      <c r="Q16" s="1"/>
    </row>
    <row r="17" spans="1:14" ht="22.5" customHeight="1" x14ac:dyDescent="0.25">
      <c r="A17" s="19">
        <f t="shared" si="0"/>
        <v>12</v>
      </c>
      <c r="B17" s="23" t="str">
        <f ca="1">"40 + "&amp;L17&amp;" = ____"</f>
        <v>40 + 80 = ____</v>
      </c>
      <c r="C17" s="24"/>
      <c r="D17" s="19">
        <f t="shared" si="1"/>
        <v>37</v>
      </c>
      <c r="E17" s="23" t="str">
        <f ca="1">"Le quart de "&amp;N17&amp;" : ____"</f>
        <v>Le quart de 8 : ____</v>
      </c>
      <c r="F17" s="9"/>
      <c r="G17" s="14"/>
      <c r="H17" s="16">
        <f ca="1">+L17+40</f>
        <v>120</v>
      </c>
      <c r="I17" s="17">
        <f ca="1">+N17/4</f>
        <v>2</v>
      </c>
      <c r="L17" s="1">
        <f ca="1">RANDBETWEEN(2,9)*10</f>
        <v>80</v>
      </c>
      <c r="N17" s="1">
        <f ca="1">RANDBETWEEN(2,5)*4</f>
        <v>8</v>
      </c>
    </row>
    <row r="18" spans="1:14" ht="22.5" customHeight="1" x14ac:dyDescent="0.25">
      <c r="A18" s="19">
        <f t="shared" si="0"/>
        <v>13</v>
      </c>
      <c r="B18" s="23" t="str">
        <f ca="1">"La moitié de "&amp;L8+4&amp;" : ____"</f>
        <v>La moitié de 6 : ____</v>
      </c>
      <c r="C18" s="24"/>
      <c r="D18" s="19">
        <f t="shared" si="1"/>
        <v>38</v>
      </c>
      <c r="E18" s="23" t="str">
        <f ca="1">N18&amp; " dizaines et 1 unité : ____"</f>
        <v>12 dizaines et 1 unité : ____</v>
      </c>
      <c r="F18" s="9"/>
      <c r="G18" s="14"/>
      <c r="H18" s="16">
        <f ca="1">+(L8+4)/2</f>
        <v>3</v>
      </c>
      <c r="I18" s="17">
        <f ca="1">+N18*10+1</f>
        <v>121</v>
      </c>
      <c r="N18" s="1">
        <f ca="1">RANDBETWEEN(10,19)</f>
        <v>12</v>
      </c>
    </row>
    <row r="19" spans="1:14" ht="22.5" customHeight="1" x14ac:dyDescent="0.25">
      <c r="A19" s="19">
        <f t="shared" si="0"/>
        <v>14</v>
      </c>
      <c r="B19" s="23" t="str">
        <f ca="1">L19&amp;" + 9 = ____"</f>
        <v>27 + 9 = ____</v>
      </c>
      <c r="C19" s="24"/>
      <c r="D19" s="19">
        <f t="shared" si="1"/>
        <v>39</v>
      </c>
      <c r="E19" s="23" t="str">
        <f ca="1">N19&amp;" + 9 = ____"</f>
        <v>178 + 9 = ____</v>
      </c>
      <c r="F19" s="9"/>
      <c r="G19" s="14"/>
      <c r="H19" s="16">
        <f ca="1">+L19+9</f>
        <v>36</v>
      </c>
      <c r="I19" s="17">
        <f ca="1">+N19+9</f>
        <v>187</v>
      </c>
      <c r="L19" s="1">
        <f ca="1">RANDBETWEEN(1,5)*10+7</f>
        <v>27</v>
      </c>
      <c r="N19" s="1">
        <f ca="1">RANDBETWEEN(101,305)</f>
        <v>178</v>
      </c>
    </row>
    <row r="20" spans="1:14" ht="22.5" customHeight="1" x14ac:dyDescent="0.25">
      <c r="A20" s="19">
        <f t="shared" si="0"/>
        <v>15</v>
      </c>
      <c r="B20" s="23" t="str">
        <f ca="1">"Le double de "&amp;L8+4&amp;" : ____"</f>
        <v>Le double de 6 : ____</v>
      </c>
      <c r="C20" s="24"/>
      <c r="D20" s="19">
        <f t="shared" si="1"/>
        <v>40</v>
      </c>
      <c r="E20" s="23" t="str">
        <f ca="1">N20&amp;" + "&amp;N20&amp;" = ____"</f>
        <v>12 + 12 = ____</v>
      </c>
      <c r="F20" s="9"/>
      <c r="G20" s="14"/>
      <c r="H20" s="16">
        <f ca="1">+H18*4</f>
        <v>12</v>
      </c>
      <c r="I20" s="17">
        <f ca="1">+N20*2</f>
        <v>24</v>
      </c>
      <c r="N20" s="1">
        <f ca="1">RANDBETWEEN(11,20)</f>
        <v>12</v>
      </c>
    </row>
    <row r="21" spans="1:14" ht="22.5" customHeight="1" x14ac:dyDescent="0.25">
      <c r="A21" s="19">
        <f t="shared" si="0"/>
        <v>16</v>
      </c>
      <c r="B21" s="23" t="str">
        <f ca="1">L21&amp;" - 10 = ____"</f>
        <v>30 - 10 = ____</v>
      </c>
      <c r="C21" s="24"/>
      <c r="D21" s="19">
        <f t="shared" si="1"/>
        <v>41</v>
      </c>
      <c r="E21" s="23" t="str">
        <f ca="1">N21&amp; " centaines et 3 unités : ____"</f>
        <v>2 centaines et 3 unités : ____</v>
      </c>
      <c r="F21" s="9"/>
      <c r="G21" s="14"/>
      <c r="H21" s="16">
        <f ca="1">+L21-10</f>
        <v>20</v>
      </c>
      <c r="I21" s="17">
        <f ca="1">+N21*100+3</f>
        <v>203</v>
      </c>
      <c r="L21" s="1">
        <f ca="1">RANDBETWEEN(2,9)*10</f>
        <v>30</v>
      </c>
      <c r="N21" s="1">
        <f ca="1">RANDBETWEEN(2,9)</f>
        <v>2</v>
      </c>
    </row>
    <row r="22" spans="1:14" ht="22.5" customHeight="1" x14ac:dyDescent="0.25">
      <c r="A22" s="19">
        <f t="shared" si="0"/>
        <v>17</v>
      </c>
      <c r="B22" s="23" t="str">
        <f ca="1">L22&amp; " dizaines : ____"</f>
        <v>8 dizaines : ____</v>
      </c>
      <c r="C22" s="24"/>
      <c r="D22" s="19">
        <f t="shared" si="1"/>
        <v>42</v>
      </c>
      <c r="E22" s="23" t="str">
        <f ca="1">N22&amp;" pour aller à 30 = ____"</f>
        <v>14 pour aller à 30 = ____</v>
      </c>
      <c r="F22" s="9"/>
      <c r="G22" s="14"/>
      <c r="H22" s="16">
        <f ca="1">+L22*10</f>
        <v>80</v>
      </c>
      <c r="I22" s="17">
        <f ca="1">30-N22</f>
        <v>16</v>
      </c>
      <c r="L22" s="1">
        <f ca="1">RANDBETWEEN(2,10)</f>
        <v>8</v>
      </c>
      <c r="N22" s="1">
        <f ca="1">RANDBETWEEN(11,19)</f>
        <v>14</v>
      </c>
    </row>
    <row r="23" spans="1:14" ht="22.5" customHeight="1" x14ac:dyDescent="0.25">
      <c r="A23" s="19">
        <f t="shared" si="0"/>
        <v>18</v>
      </c>
      <c r="B23" s="23" t="str">
        <f ca="1">L23&amp;" + 11 = ____"</f>
        <v>22 + 11 = ____</v>
      </c>
      <c r="C23" s="24"/>
      <c r="D23" s="19">
        <f t="shared" si="1"/>
        <v>43</v>
      </c>
      <c r="E23" s="23" t="str">
        <f ca="1">"Le quart de "&amp;N23&amp;" : ____"</f>
        <v>Le quart de 20 : ____</v>
      </c>
      <c r="F23" s="9"/>
      <c r="G23" s="14"/>
      <c r="H23" s="16">
        <f ca="1">+L23+11</f>
        <v>33</v>
      </c>
      <c r="I23" s="17">
        <f ca="1">+N23/4</f>
        <v>5</v>
      </c>
      <c r="L23" s="1">
        <f ca="1">RANDBETWEEN(2,6)*10+2</f>
        <v>22</v>
      </c>
      <c r="N23" s="1">
        <f ca="1">RANDBETWEEN(2,5)*4</f>
        <v>20</v>
      </c>
    </row>
    <row r="24" spans="1:14" ht="22.5" customHeight="1" x14ac:dyDescent="0.25">
      <c r="A24" s="19">
        <f t="shared" si="0"/>
        <v>19</v>
      </c>
      <c r="B24" s="23" t="str">
        <f ca="1">L24&amp;" + "&amp;L24&amp;" = ____"</f>
        <v>5 + 5 = ____</v>
      </c>
      <c r="C24" s="24"/>
      <c r="D24" s="19">
        <f t="shared" si="1"/>
        <v>44</v>
      </c>
      <c r="E24" s="23" t="str">
        <f ca="1">"La moitié de "&amp;N24&amp;" : ____"</f>
        <v>La moitié de 26 : ____</v>
      </c>
      <c r="F24" s="9"/>
      <c r="G24" s="14"/>
      <c r="H24" s="16">
        <f ca="1">+L24*2</f>
        <v>10</v>
      </c>
      <c r="I24" s="17">
        <f ca="1">+N24/2</f>
        <v>13</v>
      </c>
      <c r="L24" s="1">
        <f ca="1">RANDBETWEEN(1,10)</f>
        <v>5</v>
      </c>
      <c r="N24" s="1">
        <f ca="1">RANDBETWEEN(11,20)*2</f>
        <v>26</v>
      </c>
    </row>
    <row r="25" spans="1:14" ht="22.5" customHeight="1" x14ac:dyDescent="0.25">
      <c r="A25" s="19">
        <f t="shared" si="0"/>
        <v>20</v>
      </c>
      <c r="B25" s="23" t="str">
        <f ca="1">+L25&amp;" + 23 = ____"</f>
        <v>24 + 23 = ____</v>
      </c>
      <c r="C25" s="24"/>
      <c r="D25" s="19">
        <f t="shared" si="1"/>
        <v>45</v>
      </c>
      <c r="E25" s="23" t="str">
        <f ca="1">N25&amp; " dizaines : ____"</f>
        <v>12 dizaines : ____</v>
      </c>
      <c r="F25" s="9"/>
      <c r="G25" s="14"/>
      <c r="H25" s="16">
        <f ca="1">+L25+23</f>
        <v>47</v>
      </c>
      <c r="I25" s="17">
        <f ca="1">+N25*10</f>
        <v>120</v>
      </c>
      <c r="L25" s="1">
        <f ca="1">RANDBETWEEN(1,5)*10+4</f>
        <v>24</v>
      </c>
      <c r="N25" s="1">
        <f ca="1">RANDBETWEEN(11,19)</f>
        <v>12</v>
      </c>
    </row>
    <row r="26" spans="1:14" ht="22.5" customHeight="1" x14ac:dyDescent="0.25">
      <c r="A26" s="19">
        <f t="shared" si="0"/>
        <v>21</v>
      </c>
      <c r="B26" s="23" t="str">
        <f ca="1">"20 + "&amp;L26&amp;" = ____"</f>
        <v>20 + 42 = ____</v>
      </c>
      <c r="C26" s="24"/>
      <c r="D26" s="19">
        <f t="shared" si="1"/>
        <v>46</v>
      </c>
      <c r="E26" s="23" t="str">
        <f ca="1">"10 + "&amp;N26&amp;" = ____"</f>
        <v>10 + 97 = ____</v>
      </c>
      <c r="F26" s="10"/>
      <c r="G26" s="15"/>
      <c r="H26" s="16">
        <f ca="1">+L26+20</f>
        <v>62</v>
      </c>
      <c r="I26" s="17">
        <f ca="1">+N26+10</f>
        <v>107</v>
      </c>
      <c r="L26" s="1">
        <f ca="1">RANDBETWEEN(21,79)</f>
        <v>42</v>
      </c>
      <c r="N26" s="1">
        <f ca="1">RANDBETWEEN(91,99)</f>
        <v>97</v>
      </c>
    </row>
    <row r="27" spans="1:14" ht="22.5" customHeight="1" x14ac:dyDescent="0.25">
      <c r="A27" s="19">
        <f t="shared" si="0"/>
        <v>22</v>
      </c>
      <c r="B27" s="23" t="str">
        <f ca="1">L27&amp; " unités : ____"</f>
        <v>49 unités : ____</v>
      </c>
      <c r="C27" s="24"/>
      <c r="D27" s="19">
        <f t="shared" si="1"/>
        <v>47</v>
      </c>
      <c r="E27" s="23" t="str">
        <f ca="1">N27&amp;" - 20 = ____"</f>
        <v>190 - 20 = ____</v>
      </c>
      <c r="F27" s="10"/>
      <c r="G27" s="15"/>
      <c r="H27" s="16">
        <f ca="1">+L27</f>
        <v>49</v>
      </c>
      <c r="I27" s="17">
        <f ca="1">+N27-20</f>
        <v>170</v>
      </c>
      <c r="L27" s="1">
        <f ca="1">RANDBETWEEN(13,99)</f>
        <v>49</v>
      </c>
      <c r="N27" s="1">
        <f ca="1">RANDBETWEEN(9,19)*10</f>
        <v>190</v>
      </c>
    </row>
    <row r="28" spans="1:14" ht="22.5" customHeight="1" x14ac:dyDescent="0.25">
      <c r="A28" s="19">
        <f t="shared" si="0"/>
        <v>23</v>
      </c>
      <c r="B28" s="23" t="str">
        <f ca="1">"La moitié de "&amp;L28&amp;" : ____"</f>
        <v>La moitié de 16 : ____</v>
      </c>
      <c r="C28" s="24"/>
      <c r="D28" s="19">
        <f t="shared" si="1"/>
        <v>48</v>
      </c>
      <c r="E28" s="23" t="str">
        <f ca="1">"Le triple de "&amp;N28&amp;" : ____"</f>
        <v>Le triple de 6 : ____</v>
      </c>
      <c r="F28" s="10"/>
      <c r="G28" s="15"/>
      <c r="H28" s="16">
        <f ca="1">+L28/2</f>
        <v>8</v>
      </c>
      <c r="I28" s="17">
        <f ca="1">+N28*3</f>
        <v>18</v>
      </c>
      <c r="L28" s="1">
        <f ca="1">RANDBETWEEN(1,5)*4</f>
        <v>16</v>
      </c>
      <c r="N28" s="1">
        <f ca="1">RANDBETWEEN(6,10)</f>
        <v>6</v>
      </c>
    </row>
    <row r="29" spans="1:14" ht="22.5" customHeight="1" x14ac:dyDescent="0.25">
      <c r="A29" s="19">
        <f t="shared" si="0"/>
        <v>24</v>
      </c>
      <c r="B29" s="23" t="str">
        <f ca="1">L29&amp;" pour aller à 30 = ____"</f>
        <v>23 pour aller à 30 = ____</v>
      </c>
      <c r="C29" s="24"/>
      <c r="D29" s="19">
        <f t="shared" si="1"/>
        <v>49</v>
      </c>
      <c r="E29" s="23" t="str">
        <f ca="1">N29&amp; " dizaines et 2 centaines : ____"</f>
        <v>3 dizaines et 2 centaines : ____</v>
      </c>
      <c r="F29" s="10"/>
      <c r="G29" s="15"/>
      <c r="H29" s="16">
        <f ca="1">30-L29</f>
        <v>7</v>
      </c>
      <c r="I29" s="17">
        <f ca="1">200+N29*10</f>
        <v>230</v>
      </c>
      <c r="L29" s="1">
        <f ca="1">RANDBETWEEN(21,28)</f>
        <v>23</v>
      </c>
      <c r="N29" s="1">
        <f ca="1">RANDBETWEEN(1,9)</f>
        <v>3</v>
      </c>
    </row>
    <row r="30" spans="1:14" ht="22.5" customHeight="1" x14ac:dyDescent="0.25">
      <c r="A30" s="19">
        <f t="shared" si="0"/>
        <v>25</v>
      </c>
      <c r="B30" s="23" t="str">
        <f ca="1">"60 + "&amp;L30&amp;" = ____"</f>
        <v>60 + 40 = ____</v>
      </c>
      <c r="C30" s="24"/>
      <c r="D30" s="19">
        <f t="shared" si="1"/>
        <v>50</v>
      </c>
      <c r="E30" s="23" t="str">
        <f ca="1">N30&amp;" - 9 = ____"</f>
        <v>176 - 9 = ____</v>
      </c>
      <c r="F30" s="10"/>
      <c r="G30" s="15"/>
      <c r="H30" s="16">
        <f ca="1">+L30+60</f>
        <v>100</v>
      </c>
      <c r="I30" s="17">
        <f ca="1">+N30-9</f>
        <v>167</v>
      </c>
      <c r="L30" s="1">
        <f ca="1">RANDBETWEEN(2,9)*10</f>
        <v>40</v>
      </c>
      <c r="N30" s="1">
        <f ca="1">RANDBETWEEN(11,19)*10+6</f>
        <v>176</v>
      </c>
    </row>
    <row r="31" spans="1:14" x14ac:dyDescent="0.25">
      <c r="A31" s="20"/>
      <c r="B31" s="5"/>
      <c r="C31" s="4"/>
      <c r="D31" s="6"/>
      <c r="E31" s="5"/>
      <c r="F31" s="5"/>
      <c r="G31" s="13"/>
    </row>
    <row r="32" spans="1:14" x14ac:dyDescent="0.25">
      <c r="A32" s="20"/>
      <c r="B32" s="5"/>
      <c r="C32" s="5"/>
      <c r="D32" s="6"/>
      <c r="E32" s="5"/>
      <c r="F32" s="5"/>
      <c r="G32" s="13"/>
    </row>
    <row r="33" spans="1:7" x14ac:dyDescent="0.25">
      <c r="A33" s="21"/>
      <c r="B33" s="5"/>
      <c r="C33" s="5"/>
      <c r="D33" s="6"/>
      <c r="E33" s="5"/>
      <c r="F33" s="5"/>
      <c r="G33" s="13"/>
    </row>
    <row r="34" spans="1:7" x14ac:dyDescent="0.25">
      <c r="A34" s="25"/>
      <c r="B34" s="25"/>
      <c r="C34" s="5"/>
      <c r="D34" s="6"/>
      <c r="E34" s="5"/>
      <c r="F34" s="5"/>
      <c r="G34" s="13"/>
    </row>
    <row r="35" spans="1:7" x14ac:dyDescent="0.25">
      <c r="A35" s="25"/>
      <c r="B35" s="25"/>
      <c r="C35" s="5"/>
      <c r="D35" s="6"/>
      <c r="E35" s="5"/>
      <c r="F35" s="5"/>
      <c r="G35" s="13"/>
    </row>
    <row r="36" spans="1:7" x14ac:dyDescent="0.25">
      <c r="A36" s="29"/>
      <c r="B36" s="29"/>
      <c r="C36" s="5"/>
      <c r="D36" s="6"/>
      <c r="E36" s="5"/>
      <c r="F36" s="5"/>
      <c r="G36" s="13"/>
    </row>
    <row r="37" spans="1:7" x14ac:dyDescent="0.25">
      <c r="A37" s="25"/>
      <c r="B37" s="25"/>
      <c r="C37" s="5"/>
      <c r="D37" s="6"/>
      <c r="E37" s="5"/>
      <c r="F37" s="5"/>
      <c r="G37" s="13"/>
    </row>
    <row r="38" spans="1:7" x14ac:dyDescent="0.25">
      <c r="A38" s="25"/>
      <c r="B38" s="25"/>
      <c r="C38" s="5"/>
      <c r="D38" s="6"/>
      <c r="E38" s="5"/>
      <c r="F38" s="5"/>
      <c r="G38" s="13"/>
    </row>
    <row r="39" spans="1:7" x14ac:dyDescent="0.25">
      <c r="D39" s="7"/>
    </row>
    <row r="40" spans="1:7" x14ac:dyDescent="0.25">
      <c r="D40" s="7"/>
    </row>
    <row r="41" spans="1:7" x14ac:dyDescent="0.25">
      <c r="D41" s="7"/>
    </row>
    <row r="42" spans="1:7" x14ac:dyDescent="0.25">
      <c r="D42" s="7"/>
    </row>
    <row r="43" spans="1:7" x14ac:dyDescent="0.25">
      <c r="D43" s="7"/>
    </row>
    <row r="44" spans="1:7" x14ac:dyDescent="0.25">
      <c r="D44" s="7"/>
    </row>
    <row r="45" spans="1:7" x14ac:dyDescent="0.25">
      <c r="D45" s="7"/>
    </row>
    <row r="46" spans="1:7" x14ac:dyDescent="0.25">
      <c r="D46" s="7"/>
    </row>
    <row r="47" spans="1:7" x14ac:dyDescent="0.25">
      <c r="D47" s="7"/>
    </row>
    <row r="48" spans="1:7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  <row r="53" spans="4:4" x14ac:dyDescent="0.25">
      <c r="D53" s="7"/>
    </row>
    <row r="54" spans="4:4" x14ac:dyDescent="0.25">
      <c r="D54" s="7"/>
    </row>
    <row r="55" spans="4:4" x14ac:dyDescent="0.25">
      <c r="D55" s="7"/>
    </row>
    <row r="56" spans="4:4" x14ac:dyDescent="0.25">
      <c r="D56" s="7"/>
    </row>
    <row r="57" spans="4:4" x14ac:dyDescent="0.25">
      <c r="D57" s="7"/>
    </row>
    <row r="58" spans="4:4" x14ac:dyDescent="0.25">
      <c r="D58" s="7"/>
    </row>
    <row r="59" spans="4:4" x14ac:dyDescent="0.25">
      <c r="D59" s="7"/>
    </row>
    <row r="60" spans="4:4" x14ac:dyDescent="0.25">
      <c r="D60" s="7"/>
    </row>
    <row r="61" spans="4:4" x14ac:dyDescent="0.25">
      <c r="D61" s="7"/>
    </row>
    <row r="62" spans="4:4" x14ac:dyDescent="0.25">
      <c r="D62" s="7"/>
    </row>
    <row r="63" spans="4:4" x14ac:dyDescent="0.25">
      <c r="D63" s="7"/>
    </row>
    <row r="64" spans="4:4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  <row r="74" spans="4:4" x14ac:dyDescent="0.25">
      <c r="D74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79" spans="4:4" x14ac:dyDescent="0.25">
      <c r="D79" s="7"/>
    </row>
    <row r="80" spans="4:4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  <row r="85" spans="4:4" x14ac:dyDescent="0.25">
      <c r="D85" s="7"/>
    </row>
    <row r="86" spans="4:4" x14ac:dyDescent="0.25">
      <c r="D86" s="7"/>
    </row>
    <row r="87" spans="4:4" x14ac:dyDescent="0.25">
      <c r="D87" s="7"/>
    </row>
    <row r="88" spans="4:4" x14ac:dyDescent="0.25">
      <c r="D88" s="7"/>
    </row>
    <row r="89" spans="4:4" x14ac:dyDescent="0.25">
      <c r="D89" s="7"/>
    </row>
    <row r="90" spans="4:4" x14ac:dyDescent="0.25">
      <c r="D90" s="7"/>
    </row>
    <row r="91" spans="4:4" x14ac:dyDescent="0.25">
      <c r="D91" s="7"/>
    </row>
    <row r="92" spans="4:4" x14ac:dyDescent="0.25">
      <c r="D92" s="7"/>
    </row>
    <row r="93" spans="4:4" x14ac:dyDescent="0.25">
      <c r="D93" s="7"/>
    </row>
    <row r="94" spans="4:4" x14ac:dyDescent="0.25">
      <c r="D94" s="7"/>
    </row>
    <row r="95" spans="4:4" x14ac:dyDescent="0.25">
      <c r="D95" s="7"/>
    </row>
    <row r="96" spans="4:4" x14ac:dyDescent="0.25">
      <c r="D96" s="7"/>
    </row>
    <row r="97" spans="4:4" x14ac:dyDescent="0.25">
      <c r="D97" s="7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  <row r="102" spans="4:4" x14ac:dyDescent="0.25">
      <c r="D102" s="7"/>
    </row>
    <row r="103" spans="4:4" x14ac:dyDescent="0.25">
      <c r="D103" s="7"/>
    </row>
    <row r="104" spans="4:4" x14ac:dyDescent="0.25">
      <c r="D104" s="7"/>
    </row>
    <row r="105" spans="4:4" x14ac:dyDescent="0.25">
      <c r="D105" s="7"/>
    </row>
    <row r="106" spans="4:4" x14ac:dyDescent="0.25">
      <c r="D106" s="7"/>
    </row>
    <row r="107" spans="4:4" x14ac:dyDescent="0.25">
      <c r="D107" s="7"/>
    </row>
    <row r="108" spans="4:4" x14ac:dyDescent="0.25">
      <c r="D108" s="7"/>
    </row>
    <row r="109" spans="4:4" x14ac:dyDescent="0.25">
      <c r="D109" s="7"/>
    </row>
    <row r="110" spans="4:4" x14ac:dyDescent="0.25">
      <c r="D110" s="7"/>
    </row>
    <row r="111" spans="4:4" x14ac:dyDescent="0.25">
      <c r="D111" s="7"/>
    </row>
    <row r="112" spans="4:4" x14ac:dyDescent="0.25">
      <c r="D112" s="7"/>
    </row>
    <row r="113" spans="4:4" x14ac:dyDescent="0.25">
      <c r="D113" s="7"/>
    </row>
    <row r="114" spans="4:4" x14ac:dyDescent="0.25">
      <c r="D114" s="7"/>
    </row>
    <row r="115" spans="4:4" x14ac:dyDescent="0.25">
      <c r="D115" s="7"/>
    </row>
    <row r="116" spans="4:4" x14ac:dyDescent="0.25">
      <c r="D116" s="7"/>
    </row>
    <row r="117" spans="4:4" x14ac:dyDescent="0.25">
      <c r="D117" s="7"/>
    </row>
    <row r="118" spans="4:4" x14ac:dyDescent="0.25">
      <c r="D118" s="7"/>
    </row>
    <row r="119" spans="4:4" x14ac:dyDescent="0.25">
      <c r="D119" s="7"/>
    </row>
    <row r="120" spans="4:4" x14ac:dyDescent="0.25">
      <c r="D120" s="7"/>
    </row>
    <row r="121" spans="4:4" x14ac:dyDescent="0.25">
      <c r="D121" s="7"/>
    </row>
    <row r="122" spans="4:4" x14ac:dyDescent="0.25">
      <c r="D122" s="7"/>
    </row>
    <row r="123" spans="4:4" x14ac:dyDescent="0.25">
      <c r="D123" s="7"/>
    </row>
    <row r="124" spans="4:4" x14ac:dyDescent="0.25">
      <c r="D124" s="7"/>
    </row>
    <row r="125" spans="4:4" x14ac:dyDescent="0.25">
      <c r="D125" s="7"/>
    </row>
    <row r="126" spans="4:4" x14ac:dyDescent="0.25">
      <c r="D126" s="7"/>
    </row>
    <row r="127" spans="4:4" x14ac:dyDescent="0.25">
      <c r="D127" s="7"/>
    </row>
    <row r="128" spans="4:4" x14ac:dyDescent="0.25">
      <c r="D128" s="7"/>
    </row>
    <row r="129" spans="4:4" x14ac:dyDescent="0.25">
      <c r="D129" s="7"/>
    </row>
    <row r="130" spans="4:4" x14ac:dyDescent="0.25">
      <c r="D130" s="7"/>
    </row>
    <row r="131" spans="4:4" x14ac:dyDescent="0.25">
      <c r="D131" s="7"/>
    </row>
    <row r="132" spans="4:4" x14ac:dyDescent="0.25">
      <c r="D132" s="7"/>
    </row>
    <row r="133" spans="4:4" x14ac:dyDescent="0.25">
      <c r="D133" s="7"/>
    </row>
    <row r="134" spans="4:4" x14ac:dyDescent="0.25">
      <c r="D134" s="7"/>
    </row>
    <row r="135" spans="4:4" x14ac:dyDescent="0.25">
      <c r="D135" s="7"/>
    </row>
    <row r="136" spans="4:4" x14ac:dyDescent="0.25">
      <c r="D136" s="7"/>
    </row>
    <row r="137" spans="4:4" x14ac:dyDescent="0.25">
      <c r="D137" s="7"/>
    </row>
    <row r="138" spans="4:4" x14ac:dyDescent="0.25">
      <c r="D138" s="7"/>
    </row>
    <row r="139" spans="4:4" x14ac:dyDescent="0.25">
      <c r="D139" s="7"/>
    </row>
    <row r="140" spans="4:4" x14ac:dyDescent="0.25">
      <c r="D140" s="7"/>
    </row>
    <row r="141" spans="4:4" x14ac:dyDescent="0.25">
      <c r="D141" s="7"/>
    </row>
    <row r="142" spans="4:4" x14ac:dyDescent="0.25">
      <c r="D142" s="7"/>
    </row>
    <row r="143" spans="4:4" x14ac:dyDescent="0.25">
      <c r="D143" s="7"/>
    </row>
    <row r="144" spans="4:4" x14ac:dyDescent="0.25">
      <c r="D144" s="7"/>
    </row>
    <row r="145" spans="4:4" x14ac:dyDescent="0.25">
      <c r="D145" s="7"/>
    </row>
    <row r="146" spans="4:4" x14ac:dyDescent="0.25">
      <c r="D146" s="7"/>
    </row>
    <row r="147" spans="4:4" x14ac:dyDescent="0.25">
      <c r="D147" s="7"/>
    </row>
    <row r="148" spans="4:4" x14ac:dyDescent="0.25">
      <c r="D148" s="7"/>
    </row>
    <row r="149" spans="4:4" x14ac:dyDescent="0.25">
      <c r="D149" s="7"/>
    </row>
    <row r="150" spans="4:4" x14ac:dyDescent="0.25">
      <c r="D150" s="7"/>
    </row>
    <row r="151" spans="4:4" x14ac:dyDescent="0.25">
      <c r="D151" s="7"/>
    </row>
    <row r="152" spans="4:4" x14ac:dyDescent="0.25">
      <c r="D152" s="7"/>
    </row>
    <row r="153" spans="4:4" x14ac:dyDescent="0.25">
      <c r="D153" s="7"/>
    </row>
    <row r="154" spans="4:4" x14ac:dyDescent="0.25">
      <c r="D154" s="7"/>
    </row>
    <row r="155" spans="4:4" x14ac:dyDescent="0.25">
      <c r="D155" s="7"/>
    </row>
    <row r="156" spans="4:4" x14ac:dyDescent="0.25">
      <c r="D156" s="7"/>
    </row>
    <row r="157" spans="4:4" x14ac:dyDescent="0.25">
      <c r="D157" s="7"/>
    </row>
    <row r="158" spans="4:4" x14ac:dyDescent="0.25">
      <c r="D158" s="7"/>
    </row>
    <row r="159" spans="4:4" x14ac:dyDescent="0.25">
      <c r="D159" s="7"/>
    </row>
    <row r="160" spans="4:4" x14ac:dyDescent="0.25">
      <c r="D160" s="7"/>
    </row>
    <row r="161" spans="4:4" x14ac:dyDescent="0.25">
      <c r="D161" s="7"/>
    </row>
    <row r="162" spans="4:4" x14ac:dyDescent="0.25">
      <c r="D162" s="7"/>
    </row>
    <row r="163" spans="4:4" x14ac:dyDescent="0.25">
      <c r="D163" s="7"/>
    </row>
    <row r="164" spans="4:4" x14ac:dyDescent="0.25">
      <c r="D164" s="7"/>
    </row>
    <row r="165" spans="4:4" x14ac:dyDescent="0.25">
      <c r="D165" s="7"/>
    </row>
    <row r="166" spans="4:4" x14ac:dyDescent="0.25">
      <c r="D166" s="7"/>
    </row>
    <row r="167" spans="4:4" x14ac:dyDescent="0.25">
      <c r="D167" s="7"/>
    </row>
    <row r="168" spans="4:4" x14ac:dyDescent="0.25">
      <c r="D168" s="7"/>
    </row>
    <row r="169" spans="4:4" x14ac:dyDescent="0.25">
      <c r="D169" s="7"/>
    </row>
    <row r="170" spans="4:4" x14ac:dyDescent="0.25">
      <c r="D170" s="7"/>
    </row>
    <row r="171" spans="4:4" x14ac:dyDescent="0.25">
      <c r="D171" s="7"/>
    </row>
    <row r="172" spans="4:4" x14ac:dyDescent="0.25">
      <c r="D172" s="7"/>
    </row>
    <row r="173" spans="4:4" x14ac:dyDescent="0.25">
      <c r="D173" s="7"/>
    </row>
    <row r="174" spans="4:4" x14ac:dyDescent="0.25">
      <c r="D174" s="7"/>
    </row>
    <row r="175" spans="4:4" x14ac:dyDescent="0.25">
      <c r="D175" s="7"/>
    </row>
    <row r="176" spans="4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0" spans="4:4" x14ac:dyDescent="0.25">
      <c r="D180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4" spans="4:4" x14ac:dyDescent="0.25">
      <c r="D184" s="7"/>
    </row>
    <row r="185" spans="4:4" x14ac:dyDescent="0.25">
      <c r="D185" s="7"/>
    </row>
    <row r="186" spans="4:4" x14ac:dyDescent="0.25">
      <c r="D186" s="7"/>
    </row>
    <row r="187" spans="4:4" x14ac:dyDescent="0.25">
      <c r="D187" s="7"/>
    </row>
    <row r="188" spans="4:4" x14ac:dyDescent="0.25">
      <c r="D188" s="7"/>
    </row>
    <row r="189" spans="4:4" x14ac:dyDescent="0.25">
      <c r="D189" s="7"/>
    </row>
    <row r="190" spans="4:4" x14ac:dyDescent="0.25">
      <c r="D190" s="7"/>
    </row>
    <row r="191" spans="4:4" x14ac:dyDescent="0.25">
      <c r="D191" s="7"/>
    </row>
    <row r="192" spans="4:4" x14ac:dyDescent="0.25">
      <c r="D192" s="7"/>
    </row>
    <row r="193" spans="4:4" x14ac:dyDescent="0.25">
      <c r="D193" s="7"/>
    </row>
    <row r="194" spans="4:4" x14ac:dyDescent="0.25">
      <c r="D194" s="7"/>
    </row>
    <row r="195" spans="4:4" x14ac:dyDescent="0.25">
      <c r="D195" s="7"/>
    </row>
    <row r="196" spans="4:4" x14ac:dyDescent="0.25">
      <c r="D196" s="7"/>
    </row>
    <row r="197" spans="4:4" x14ac:dyDescent="0.25">
      <c r="D197" s="7"/>
    </row>
    <row r="198" spans="4:4" x14ac:dyDescent="0.25">
      <c r="D198" s="7"/>
    </row>
    <row r="199" spans="4:4" x14ac:dyDescent="0.25">
      <c r="D199" s="7"/>
    </row>
    <row r="200" spans="4:4" x14ac:dyDescent="0.25">
      <c r="D200" s="7"/>
    </row>
    <row r="201" spans="4:4" x14ac:dyDescent="0.25">
      <c r="D201" s="7"/>
    </row>
    <row r="202" spans="4:4" x14ac:dyDescent="0.25">
      <c r="D202" s="7"/>
    </row>
    <row r="203" spans="4:4" x14ac:dyDescent="0.25">
      <c r="D203" s="7"/>
    </row>
    <row r="204" spans="4:4" x14ac:dyDescent="0.25">
      <c r="D204" s="7"/>
    </row>
    <row r="205" spans="4:4" x14ac:dyDescent="0.25">
      <c r="D205" s="7"/>
    </row>
    <row r="206" spans="4:4" x14ac:dyDescent="0.25">
      <c r="D206" s="7"/>
    </row>
    <row r="207" spans="4:4" x14ac:dyDescent="0.25">
      <c r="D207" s="7"/>
    </row>
    <row r="208" spans="4:4" x14ac:dyDescent="0.25">
      <c r="D208" s="7"/>
    </row>
    <row r="209" spans="4:4" x14ac:dyDescent="0.25">
      <c r="D209" s="7"/>
    </row>
    <row r="210" spans="4:4" x14ac:dyDescent="0.25">
      <c r="D210" s="7"/>
    </row>
    <row r="211" spans="4:4" x14ac:dyDescent="0.25">
      <c r="D211" s="7"/>
    </row>
    <row r="212" spans="4:4" x14ac:dyDescent="0.25">
      <c r="D212" s="7"/>
    </row>
    <row r="213" spans="4:4" x14ac:dyDescent="0.25">
      <c r="D213" s="7"/>
    </row>
    <row r="214" spans="4:4" x14ac:dyDescent="0.25">
      <c r="D214" s="7"/>
    </row>
    <row r="215" spans="4:4" x14ac:dyDescent="0.25">
      <c r="D215" s="7"/>
    </row>
    <row r="216" spans="4:4" x14ac:dyDescent="0.25">
      <c r="D216" s="7"/>
    </row>
    <row r="217" spans="4:4" x14ac:dyDescent="0.25">
      <c r="D217" s="7"/>
    </row>
    <row r="218" spans="4:4" x14ac:dyDescent="0.25">
      <c r="D218" s="7"/>
    </row>
    <row r="219" spans="4:4" x14ac:dyDescent="0.25">
      <c r="D219" s="7"/>
    </row>
    <row r="220" spans="4:4" x14ac:dyDescent="0.25">
      <c r="D220" s="7"/>
    </row>
    <row r="221" spans="4:4" x14ac:dyDescent="0.25">
      <c r="D221" s="7"/>
    </row>
    <row r="222" spans="4:4" x14ac:dyDescent="0.25">
      <c r="D222" s="7"/>
    </row>
    <row r="223" spans="4:4" x14ac:dyDescent="0.25">
      <c r="D223" s="7"/>
    </row>
    <row r="224" spans="4:4" x14ac:dyDescent="0.25">
      <c r="D224" s="7"/>
    </row>
    <row r="225" spans="4:4" x14ac:dyDescent="0.25">
      <c r="D225" s="7"/>
    </row>
    <row r="226" spans="4:4" x14ac:dyDescent="0.25">
      <c r="D226" s="7"/>
    </row>
    <row r="227" spans="4:4" x14ac:dyDescent="0.25">
      <c r="D227" s="7"/>
    </row>
    <row r="228" spans="4:4" x14ac:dyDescent="0.25">
      <c r="D228" s="7"/>
    </row>
    <row r="229" spans="4:4" x14ac:dyDescent="0.25">
      <c r="D229" s="7"/>
    </row>
    <row r="230" spans="4:4" x14ac:dyDescent="0.25">
      <c r="D230" s="7"/>
    </row>
    <row r="231" spans="4:4" x14ac:dyDescent="0.25">
      <c r="D231" s="7"/>
    </row>
    <row r="232" spans="4:4" x14ac:dyDescent="0.25">
      <c r="D232" s="7"/>
    </row>
    <row r="233" spans="4:4" x14ac:dyDescent="0.25">
      <c r="D233" s="7"/>
    </row>
    <row r="234" spans="4:4" x14ac:dyDescent="0.25">
      <c r="D234" s="7"/>
    </row>
    <row r="235" spans="4:4" x14ac:dyDescent="0.25">
      <c r="D235" s="7"/>
    </row>
    <row r="236" spans="4:4" x14ac:dyDescent="0.25">
      <c r="D236" s="7"/>
    </row>
    <row r="237" spans="4:4" x14ac:dyDescent="0.25">
      <c r="D237" s="7"/>
    </row>
    <row r="238" spans="4:4" x14ac:dyDescent="0.25">
      <c r="D238" s="7"/>
    </row>
    <row r="239" spans="4:4" x14ac:dyDescent="0.25">
      <c r="D239" s="7"/>
    </row>
    <row r="240" spans="4:4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</sheetData>
  <mergeCells count="9">
    <mergeCell ref="A37:B37"/>
    <mergeCell ref="A38:B38"/>
    <mergeCell ref="H4:I4"/>
    <mergeCell ref="H2:I2"/>
    <mergeCell ref="A2:F2"/>
    <mergeCell ref="A34:B34"/>
    <mergeCell ref="A35:B35"/>
    <mergeCell ref="A36:B36"/>
    <mergeCell ref="A3:F3"/>
  </mergeCells>
  <pageMargins left="0.43" right="0.34" top="0.45" bottom="0.75" header="0.3" footer="0.3"/>
  <pageSetup paperSize="9" orientation="portrait" r:id="rId1"/>
  <headerFooter>
    <oddHeader>&amp;L&amp;9Nom : ___________________________&amp;C&amp;9Date&amp;11 : _______________</oddHeader>
    <oddFooter>&amp;C&amp;8charivari.eklablog.com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Delphine</cp:lastModifiedBy>
  <cp:lastPrinted>2011-04-21T07:09:39Z</cp:lastPrinted>
  <dcterms:created xsi:type="dcterms:W3CDTF">2011-04-19T07:05:06Z</dcterms:created>
  <dcterms:modified xsi:type="dcterms:W3CDTF">2021-02-21T15:57:32Z</dcterms:modified>
</cp:coreProperties>
</file>